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南非光伏\招采文件\O&amp;M Building construction\20260701发出版\"/>
    </mc:Choice>
  </mc:AlternateContent>
  <bookViews>
    <workbookView xWindow="0" yWindow="0" windowWidth="19200" windowHeight="7000" tabRatio="648"/>
  </bookViews>
  <sheets>
    <sheet name="建筑工程量清单报价表 " sheetId="19"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s>
  <definedNames>
    <definedName name="——" hidden="1">#REF!</definedName>
    <definedName name="\0">#REF!</definedName>
    <definedName name="\a">[1]表三甲!#REF!</definedName>
    <definedName name="\b">#REF!</definedName>
    <definedName name="\k">[2]表三乙!#REF!</definedName>
    <definedName name="\m">#REF!</definedName>
    <definedName name="\o">[1]表三甲!#REF!</definedName>
    <definedName name="\p">#REF!</definedName>
    <definedName name="\q">[2]预备费!#REF!</definedName>
    <definedName name="\r">[1]表三甲!#REF!</definedName>
    <definedName name="\x">[1]表三甲!#REF!</definedName>
    <definedName name="\z">[1]表三甲!#REF!</definedName>
    <definedName name="_">[3]表三!#REF!</definedName>
    <definedName name="____________gsb01">#REF!</definedName>
    <definedName name="____________tl1" hidden="1">{"'现金流量表（全部投资）'!$B$4:$P$23"}</definedName>
    <definedName name="____________ZC1">[4]表三甲!#REF!</definedName>
    <definedName name="___________gsb01">#REF!</definedName>
    <definedName name="___________tl1" hidden="1">{"'现金流量表（全部投资）'!$B$4:$P$23"}</definedName>
    <definedName name="___________ZC1">[4]表三甲!#REF!</definedName>
    <definedName name="__________gsb01">#REF!</definedName>
    <definedName name="__________tl1" hidden="1">{"'现金流量表（全部投资）'!$B$4:$P$23"}</definedName>
    <definedName name="__________ZC1">[4]表三甲!#REF!</definedName>
    <definedName name="_________a1" hidden="1">{"'Sheet1'!$L$16"}</definedName>
    <definedName name="_________a129" hidden="1">{"Offgrid",#N/A,FALSE,"OFFGRID";"Region",#N/A,FALSE,"REGION";"Offgrid -2",#N/A,FALSE,"OFFGRID";"WTP",#N/A,FALSE,"WTP";"WTP -2",#N/A,FALSE,"WTP";"Project",#N/A,FALSE,"PROJECT";"Summary -2",#N/A,FALSE,"SUMMARY"}</definedName>
    <definedName name="_________a130" hidden="1">{"Offgrid",#N/A,FALSE,"OFFGRID";"Region",#N/A,FALSE,"REGION";"Offgrid -2",#N/A,FALSE,"OFFGRID";"WTP",#N/A,FALSE,"WTP";"WTP -2",#N/A,FALSE,"WTP";"Project",#N/A,FALSE,"PROJECT";"Summary -2",#N/A,FALSE,"SUMMARY"}</definedName>
    <definedName name="_________gsb01">#REF!</definedName>
    <definedName name="_________h1" hidden="1">{"'Sheet1'!$L$16"}</definedName>
    <definedName name="_________hu1" hidden="1">{"'Sheet1'!$L$16"}</definedName>
    <definedName name="_________hu2" hidden="1">{"'Sheet1'!$L$16"}</definedName>
    <definedName name="_________hu5" hidden="1">{"'Sheet1'!$L$16"}</definedName>
    <definedName name="_________hu6" hidden="1">{"'Sheet1'!$L$16"}</definedName>
    <definedName name="_________hu7" hidden="1">{"'Sheet1'!$L$16"}</definedName>
    <definedName name="_________T10" hidden="1">{"'Sheet1'!$L$16"}</definedName>
    <definedName name="_________tl1" hidden="1">{"'现金流量表（全部投资）'!$B$4:$P$23"}</definedName>
    <definedName name="_________ZC1">[4]表三甲!#REF!</definedName>
    <definedName name="________a1" hidden="1">{"'Sheet1'!$L$16"}</definedName>
    <definedName name="________a129" hidden="1">{"Offgrid",#N/A,FALSE,"OFFGRID";"Region",#N/A,FALSE,"REGION";"Offgrid -2",#N/A,FALSE,"OFFGRID";"WTP",#N/A,FALSE,"WTP";"WTP -2",#N/A,FALSE,"WTP";"Project",#N/A,FALSE,"PROJECT";"Summary -2",#N/A,FALSE,"SUMMARY"}</definedName>
    <definedName name="________a130" hidden="1">{"Offgrid",#N/A,FALSE,"OFFGRID";"Region",#N/A,FALSE,"REGION";"Offgrid -2",#N/A,FALSE,"OFFGRID";"WTP",#N/A,FALSE,"WTP";"WTP -2",#N/A,FALSE,"WTP";"Project",#N/A,FALSE,"PROJECT";"Summary -2",#N/A,FALSE,"SUMMARY"}</definedName>
    <definedName name="________gsb01">#REF!</definedName>
    <definedName name="________h1" hidden="1">{"'Sheet1'!$L$16"}</definedName>
    <definedName name="________hu1" hidden="1">{"'Sheet1'!$L$16"}</definedName>
    <definedName name="________hu2" hidden="1">{"'Sheet1'!$L$16"}</definedName>
    <definedName name="________hu5" hidden="1">{"'Sheet1'!$L$16"}</definedName>
    <definedName name="________hu6" hidden="1">{"'Sheet1'!$L$16"}</definedName>
    <definedName name="________hu7" hidden="1">{"'Sheet1'!$L$16"}</definedName>
    <definedName name="________T10" hidden="1">{"'Sheet1'!$L$16"}</definedName>
    <definedName name="________tl1" hidden="1">{"'现金流量表（全部投资）'!$B$4:$P$23"}</definedName>
    <definedName name="________ZC1">[4]表三甲!#REF!</definedName>
    <definedName name="_______a1" hidden="1">{"'Sheet1'!$L$16"}</definedName>
    <definedName name="_______a129" hidden="1">{"Offgrid",#N/A,FALSE,"OFFGRID";"Region",#N/A,FALSE,"REGION";"Offgrid -2",#N/A,FALSE,"OFFGRID";"WTP",#N/A,FALSE,"WTP";"WTP -2",#N/A,FALSE,"WTP";"Project",#N/A,FALSE,"PROJECT";"Summary -2",#N/A,FALSE,"SUMMARY"}</definedName>
    <definedName name="_______a130" hidden="1">{"Offgrid",#N/A,FALSE,"OFFGRID";"Region",#N/A,FALSE,"REGION";"Offgrid -2",#N/A,FALSE,"OFFGRID";"WTP",#N/A,FALSE,"WTP";"WTP -2",#N/A,FALSE,"WTP";"Project",#N/A,FALSE,"PROJECT";"Summary -2",#N/A,FALSE,"SUMMARY"}</definedName>
    <definedName name="_______gsb01">#REF!</definedName>
    <definedName name="_______h1" hidden="1">{"'Sheet1'!$L$16"}</definedName>
    <definedName name="_______hu1" hidden="1">{"'Sheet1'!$L$16"}</definedName>
    <definedName name="_______hu2" hidden="1">{"'Sheet1'!$L$16"}</definedName>
    <definedName name="_______hu5" hidden="1">{"'Sheet1'!$L$16"}</definedName>
    <definedName name="_______hu6" hidden="1">{"'Sheet1'!$L$16"}</definedName>
    <definedName name="_______hu7" hidden="1">{"'Sheet1'!$L$16"}</definedName>
    <definedName name="_______T10" hidden="1">{"'Sheet1'!$L$16"}</definedName>
    <definedName name="_______tl1" hidden="1">{"'现金流量表（全部投资）'!$B$4:$P$23"}</definedName>
    <definedName name="_______ZC1">[4]表三甲!#REF!</definedName>
    <definedName name="______a1" hidden="1">{"'Sheet1'!$L$16"}</definedName>
    <definedName name="______a129" hidden="1">{"Offgrid",#N/A,FALSE,"OFFGRID";"Region",#N/A,FALSE,"REGION";"Offgrid -2",#N/A,FALSE,"OFFGRID";"WTP",#N/A,FALSE,"WTP";"WTP -2",#N/A,FALSE,"WTP";"Project",#N/A,FALSE,"PROJECT";"Summary -2",#N/A,FALSE,"SUMMARY"}</definedName>
    <definedName name="______a130" hidden="1">{"Offgrid",#N/A,FALSE,"OFFGRID";"Region",#N/A,FALSE,"REGION";"Offgrid -2",#N/A,FALSE,"OFFGRID";"WTP",#N/A,FALSE,"WTP";"WTP -2",#N/A,FALSE,"WTP";"Project",#N/A,FALSE,"PROJECT";"Summary -2",#N/A,FALSE,"SUMMARY"}</definedName>
    <definedName name="______df2">#REF!</definedName>
    <definedName name="______gsb01">#REF!</definedName>
    <definedName name="______h1" hidden="1">{"'Sheet1'!$L$16"}</definedName>
    <definedName name="______hu1" hidden="1">{"'Sheet1'!$L$16"}</definedName>
    <definedName name="______hu2" hidden="1">{"'Sheet1'!$L$16"}</definedName>
    <definedName name="______hu5" hidden="1">{"'Sheet1'!$L$16"}</definedName>
    <definedName name="______hu6" hidden="1">{"'Sheet1'!$L$16"}</definedName>
    <definedName name="______hu7" hidden="1">{"'Sheet1'!$L$16"}</definedName>
    <definedName name="______T10" hidden="1">{"'Sheet1'!$L$16"}</definedName>
    <definedName name="______tl1" hidden="1">{"'现金流量表（全部投资）'!$B$4:$P$23"}</definedName>
    <definedName name="______ZC1">[4]表三甲!#REF!</definedName>
    <definedName name="_____a1" hidden="1">{"'Sheet1'!$L$16"}</definedName>
    <definedName name="_____a129" hidden="1">{"Offgrid",#N/A,FALSE,"OFFGRID";"Region",#N/A,FALSE,"REGION";"Offgrid -2",#N/A,FALSE,"OFFGRID";"WTP",#N/A,FALSE,"WTP";"WTP -2",#N/A,FALSE,"WTP";"Project",#N/A,FALSE,"PROJECT";"Summary -2",#N/A,FALSE,"SUMMARY"}</definedName>
    <definedName name="_____a130" hidden="1">{"Offgrid",#N/A,FALSE,"OFFGRID";"Region",#N/A,FALSE,"REGION";"Offgrid -2",#N/A,FALSE,"OFFGRID";"WTP",#N/A,FALSE,"WTP";"WTP -2",#N/A,FALSE,"WTP";"Project",#N/A,FALSE,"PROJECT";"Summary -2",#N/A,FALSE,"SUMMARY"}</definedName>
    <definedName name="_____df2">#REF!</definedName>
    <definedName name="_____E91064">#REF!</definedName>
    <definedName name="_____gsb01">#REF!</definedName>
    <definedName name="_____h1" hidden="1">{"'Sheet1'!$L$16"}</definedName>
    <definedName name="_____hu1" hidden="1">{"'Sheet1'!$L$16"}</definedName>
    <definedName name="_____hu2" hidden="1">{"'Sheet1'!$L$16"}</definedName>
    <definedName name="_____hu5" hidden="1">{"'Sheet1'!$L$16"}</definedName>
    <definedName name="_____hu6" hidden="1">{"'Sheet1'!$L$16"}</definedName>
    <definedName name="_____hu7" hidden="1">{"'Sheet1'!$L$16"}</definedName>
    <definedName name="_____T10" hidden="1">{"'Sheet1'!$L$16"}</definedName>
    <definedName name="_____ZC1">[4]表三甲!#REF!</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df2">#REF!</definedName>
    <definedName name="____E91064">#REF!</definedName>
    <definedName name="____gsb01">#REF!</definedName>
    <definedName name="____h1" hidden="1">{"'Sheet1'!$L$16"}</definedName>
    <definedName name="____hu1" hidden="1">{"'Sheet1'!$L$16"}</definedName>
    <definedName name="____hu2" hidden="1">{"'Sheet1'!$L$16"}</definedName>
    <definedName name="____hu5" hidden="1">{"'Sheet1'!$L$16"}</definedName>
    <definedName name="____hu6" hidden="1">{"'Sheet1'!$L$16"}</definedName>
    <definedName name="____hu7" hidden="1">{"'Sheet1'!$L$16"}</definedName>
    <definedName name="____T10" hidden="1">{"'Sheet1'!$L$16"}</definedName>
    <definedName name="____tl1" hidden="1">{"'现金流量表（全部投资）'!$B$4:$P$23"}</definedName>
    <definedName name="____ZC1">[4]表三甲!#REF!</definedName>
    <definedName name="___a1" hidden="1">{"'Sheet1'!$L$16"}</definedName>
    <definedName name="___a129"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df2">#REF!</definedName>
    <definedName name="___E91064">#REF!</definedName>
    <definedName name="___gsb01">#REF!</definedName>
    <definedName name="___h1" hidden="1">{"'Sheet1'!$L$16"}</definedName>
    <definedName name="___hu1" hidden="1">{"'Sheet1'!$L$16"}</definedName>
    <definedName name="___hu2" hidden="1">{"'Sheet1'!$L$16"}</definedName>
    <definedName name="___hu5" hidden="1">{"'Sheet1'!$L$16"}</definedName>
    <definedName name="___hu6" hidden="1">{"'Sheet1'!$L$16"}</definedName>
    <definedName name="___hu7" hidden="1">{"'Sheet1'!$L$16"}</definedName>
    <definedName name="___T10" hidden="1">{"'Sheet1'!$L$16"}</definedName>
    <definedName name="___tl1" hidden="1">{"'现金流量表（全部投资）'!$B$4:$P$23"}</definedName>
    <definedName name="___ZC1">[4]表三甲!#REF!</definedName>
    <definedName name="__10旁路系统">[5]热力!#REF!</definedName>
    <definedName name="__123Graph_A">[6]经评!#REF!</definedName>
    <definedName name="__123Graph_B">[6]经评!#REF!</definedName>
    <definedName name="__123Graph_BPERFORMANCE" hidden="1">[7]BQMPALOC!#REF!</definedName>
    <definedName name="__123Graph_C">[6]经评!#REF!</definedName>
    <definedName name="__123Graph_D">[6]经评!#REF!</definedName>
    <definedName name="__123Graph_X">[6]经评!#REF!</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bdx1">#REF!</definedName>
    <definedName name="__bdx2">#REF!</definedName>
    <definedName name="__bdx3">#REF!</definedName>
    <definedName name="__df2">#REF!</definedName>
    <definedName name="__E91064">[8]表3T!#REF!</definedName>
    <definedName name="__F4" hidden="1">{"'费率表'!$A$1:$N$18"}</definedName>
    <definedName name="__gsb01">#REF!</definedName>
    <definedName name="__h1" hidden="1">{"'Sheet1'!$L$16"}</definedName>
    <definedName name="__hu1" hidden="1">{"'Sheet1'!$L$16"}</definedName>
    <definedName name="__hu2" hidden="1">{"'Sheet1'!$L$16"}</definedName>
    <definedName name="__hu5" hidden="1">{"'Sheet1'!$L$16"}</definedName>
    <definedName name="__hu6" hidden="1">{"'Sheet1'!$L$16"}</definedName>
    <definedName name="__hu7" hidden="1">{"'Sheet1'!$L$16"}</definedName>
    <definedName name="__LC10">#N/A</definedName>
    <definedName name="__LC11">#N/A</definedName>
    <definedName name="__LC12">#N/A</definedName>
    <definedName name="__LC13">#N/A</definedName>
    <definedName name="__LC14">#N/A</definedName>
    <definedName name="__LC15">#N/A</definedName>
    <definedName name="__LC16">#N/A</definedName>
    <definedName name="__LC17">#N/A</definedName>
    <definedName name="__LC18">#N/A</definedName>
    <definedName name="__LC19">#N/A</definedName>
    <definedName name="__LC20">#N/A</definedName>
    <definedName name="__LC21">#N/A</definedName>
    <definedName name="__LC22">#N/A</definedName>
    <definedName name="__LC23">#N/A</definedName>
    <definedName name="__LC24">#N/A</definedName>
    <definedName name="__LC25">#N/A</definedName>
    <definedName name="__LC26">#N/A</definedName>
    <definedName name="__LC27">#N/A</definedName>
    <definedName name="__LC28">#N/A</definedName>
    <definedName name="__LC29">#N/A</definedName>
    <definedName name="__LC30">#N/A</definedName>
    <definedName name="__LC31">#N/A</definedName>
    <definedName name="__LC32">#N/A</definedName>
    <definedName name="__LC33">#N/A</definedName>
    <definedName name="__LC34">#N/A</definedName>
    <definedName name="__LC35">#N/A</definedName>
    <definedName name="__LC36">#N/A</definedName>
    <definedName name="__LC37">#N/A</definedName>
    <definedName name="__LC38">#N/A</definedName>
    <definedName name="__LC39">#N/A</definedName>
    <definedName name="__LC40">#N/A</definedName>
    <definedName name="__LC41">#N/A</definedName>
    <definedName name="__LC42">#N/A</definedName>
    <definedName name="__LC5">#N/A</definedName>
    <definedName name="__LC6">#N/A</definedName>
    <definedName name="__LC7">#N/A</definedName>
    <definedName name="__LC8">#N/A</definedName>
    <definedName name="__LC9">#N/A</definedName>
    <definedName name="__LD10">#N/A</definedName>
    <definedName name="__LD11">#N/A</definedName>
    <definedName name="__LD12">#N/A</definedName>
    <definedName name="__LD13">#N/A</definedName>
    <definedName name="__LD14">#N/A</definedName>
    <definedName name="__LD15">#N/A</definedName>
    <definedName name="__LD17">#N/A</definedName>
    <definedName name="__LD18">#N/A</definedName>
    <definedName name="__LD19">#N/A</definedName>
    <definedName name="__LD20">#N/A</definedName>
    <definedName name="__LD21">#N/A</definedName>
    <definedName name="__LD22">#N/A</definedName>
    <definedName name="__LD23">#N/A</definedName>
    <definedName name="__LD24">#N/A</definedName>
    <definedName name="__LD25">#N/A</definedName>
    <definedName name="__LD26">#N/A</definedName>
    <definedName name="__LD27">#N/A</definedName>
    <definedName name="__LD28">#N/A</definedName>
    <definedName name="__LD29">#N/A</definedName>
    <definedName name="__LD30">#N/A</definedName>
    <definedName name="__LD31">#N/A</definedName>
    <definedName name="__LD32">#N/A</definedName>
    <definedName name="__LD33">#N/A</definedName>
    <definedName name="__LD34">#N/A</definedName>
    <definedName name="__LD35">#N/A</definedName>
    <definedName name="__LD36">#N/A</definedName>
    <definedName name="__LD37">#N/A</definedName>
    <definedName name="__LD38">#N/A</definedName>
    <definedName name="__LD39">#N/A</definedName>
    <definedName name="__LD40">#N/A</definedName>
    <definedName name="__LD41">#N/A</definedName>
    <definedName name="__LD42">#N/A</definedName>
    <definedName name="__LD5">#N/A</definedName>
    <definedName name="__LD6">#N/A</definedName>
    <definedName name="__LD7">#N/A</definedName>
    <definedName name="__LD8">#N/A</definedName>
    <definedName name="__LD9">#N/A</definedName>
    <definedName name="__T10" hidden="1">{"'Sheet1'!$L$16"}</definedName>
    <definedName name="__tl1" hidden="1">{"'现金流量表（全部投资）'!$B$4:$P$23"}</definedName>
    <definedName name="__ZC1">[4]表三甲!#REF!</definedName>
    <definedName name="_001">#REF!</definedName>
    <definedName name="_002">#REF!</definedName>
    <definedName name="_003">#REF!</definedName>
    <definedName name="_004">#REF!</definedName>
    <definedName name="_005">#REF!</definedName>
    <definedName name="_006">#REF!</definedName>
    <definedName name="_007">#REF!</definedName>
    <definedName name="_008">#REF!</definedName>
    <definedName name="_009">#REF!</definedName>
    <definedName name="_010">#REF!</definedName>
    <definedName name="_1_?">#REF!</definedName>
    <definedName name="_1_0Print_A">'[9]QTFYJSB (3)'!#REF!</definedName>
    <definedName name="_1_机投产年">#REF!</definedName>
    <definedName name="_101">#REF!</definedName>
    <definedName name="_10hu1_" hidden="1">{"'Sheet1'!$L$16"}</definedName>
    <definedName name="_10T10_" hidden="1">{"'Sheet1'!$L$16"}</definedName>
    <definedName name="_12hu2_" hidden="1">{"'Sheet1'!$L$16"}</definedName>
    <definedName name="_14hu5_" hidden="1">{"'Sheet1'!$L$16"}</definedName>
    <definedName name="_16hu6_" hidden="1">{"'Sheet1'!$L$16"}</definedName>
    <definedName name="_17卷8册">#REF!</definedName>
    <definedName name="_18hu7_" hidden="1">{"'Sheet1'!$L$16"}</definedName>
    <definedName name="_1a1_" hidden="1">{"'Sheet1'!$L$16"}</definedName>
    <definedName name="_1b1_">#REF!</definedName>
    <definedName name="_1F4_" hidden="1">{"'费率表'!$A$1:$N$18"}</definedName>
    <definedName name="_1安装工程概算表_表三甲">#REF!</definedName>
    <definedName name="_1机组排水槽_B_设备管道安装">'[10]30万表三'!#REF!</definedName>
    <definedName name="_1总概算表_表一甲">#REF!</definedName>
    <definedName name="_2_??????">#REF!</definedName>
    <definedName name="_2_0Print_A">'[9]QTFYJSB (3)'!#REF!</definedName>
    <definedName name="_2_0PRINT_AREA">'[9]QTFYJSB (3)'!#REF!</definedName>
    <definedName name="_20T10_" hidden="1">{"'Sheet1'!$L$16"}</definedName>
    <definedName name="_2a1_" hidden="1">{"'Sheet1'!$L$16"}</definedName>
    <definedName name="_2a129_" hidden="1">{"Offgrid",#N/A,FALSE,"OFFGRID";"Region",#N/A,FALSE,"REGION";"Offgrid -2",#N/A,FALSE,"OFFGRID";"WTP",#N/A,FALSE,"WTP";"WTP -2",#N/A,FALSE,"WTP";"Project",#N/A,FALSE,"PROJECT";"Summary -2",#N/A,FALSE,"SUMMARY"}</definedName>
    <definedName name="_2b2_">#REF!</definedName>
    <definedName name="_2机组排水槽B组搅拌管">'[10]30万表三'!#REF!</definedName>
    <definedName name="_3_2机排水槽工业水接口安装">'[10]30万表三'!#REF!</definedName>
    <definedName name="_301">#REF!</definedName>
    <definedName name="_302">#REF!</definedName>
    <definedName name="_303">#REF!</definedName>
    <definedName name="_304">#REF!</definedName>
    <definedName name="_305">#REF!</definedName>
    <definedName name="_306">#REF!</definedName>
    <definedName name="_307">#REF!</definedName>
    <definedName name="_308">#REF!</definedName>
    <definedName name="_309">#REF!</definedName>
    <definedName name="_310">#REF!</definedName>
    <definedName name="_311">#REF!</definedName>
    <definedName name="_312">#REF!</definedName>
    <definedName name="_313">#REF!</definedName>
    <definedName name="_314">#REF!</definedName>
    <definedName name="_315">#REF!</definedName>
    <definedName name="_316">#REF!</definedName>
    <definedName name="_317">#REF!</definedName>
    <definedName name="_318">#REF!</definedName>
    <definedName name="_319">#REF!</definedName>
    <definedName name="_320">#REF!</definedName>
    <definedName name="_321">#REF!</definedName>
    <definedName name="_322">#REF!</definedName>
    <definedName name="_323">#REF!</definedName>
    <definedName name="_324">#REF!</definedName>
    <definedName name="_325">#REF!</definedName>
    <definedName name="_326">#REF!</definedName>
    <definedName name="_327">#REF!</definedName>
    <definedName name="_328">#REF!</definedName>
    <definedName name="_329">#REF!</definedName>
    <definedName name="_330">#REF!</definedName>
    <definedName name="_331">#REF!</definedName>
    <definedName name="_332">#REF!</definedName>
    <definedName name="_333">#REF!</definedName>
    <definedName name="_334">#REF!</definedName>
    <definedName name="_335">#REF!</definedName>
    <definedName name="_336">#REF!</definedName>
    <definedName name="_337">#REF!</definedName>
    <definedName name="_338">#REF!</definedName>
    <definedName name="_339">#REF!</definedName>
    <definedName name="_340">#REF!</definedName>
    <definedName name="_341">#REF!</definedName>
    <definedName name="_342">#REF!</definedName>
    <definedName name="_343">#REF!</definedName>
    <definedName name="_344">#REF!</definedName>
    <definedName name="_345">#REF!</definedName>
    <definedName name="_346">#REF!</definedName>
    <definedName name="_347">#REF!</definedName>
    <definedName name="_348">#REF!</definedName>
    <definedName name="_349">#REF!</definedName>
    <definedName name="_350">#REF!</definedName>
    <definedName name="_351">#REF!</definedName>
    <definedName name="_352">#REF!</definedName>
    <definedName name="_3a130_" hidden="1">{"Offgrid",#N/A,FALSE,"OFFGRID";"Region",#N/A,FALSE,"REGION";"Offgrid -2",#N/A,FALSE,"OFFGRID";"WTP",#N/A,FALSE,"WTP";"WTP -2",#N/A,FALSE,"WTP";"Project",#N/A,FALSE,"PROJECT";"Summary -2",#N/A,FALSE,"SUMMARY"}</definedName>
    <definedName name="_3安装工程部分汇总表_表二取费">#REF!</definedName>
    <definedName name="_3安装工程概算表_表三甲">#REF!</definedName>
    <definedName name="_3安装工程概算表_无取费">'[11]2001概算定额'!$A$1:$G$1074</definedName>
    <definedName name="_4_0PRINT_AREA">'[9]QTFYJSB (3)'!#REF!</definedName>
    <definedName name="_401">#REF!</definedName>
    <definedName name="_402">#REF!</definedName>
    <definedName name="_403">#REF!</definedName>
    <definedName name="_404">#REF!</definedName>
    <definedName name="_405">#REF!</definedName>
    <definedName name="_406">#REF!</definedName>
    <definedName name="_407">#REF!</definedName>
    <definedName name="_408">#REF!</definedName>
    <definedName name="_409">#REF!</definedName>
    <definedName name="_410">#REF!</definedName>
    <definedName name="_411">#REF!</definedName>
    <definedName name="_412">#REF!</definedName>
    <definedName name="_413">#REF!</definedName>
    <definedName name="_414">#REF!</definedName>
    <definedName name="_415">#REF!</definedName>
    <definedName name="_416">#REF!</definedName>
    <definedName name="_417">#REF!</definedName>
    <definedName name="_418">#REF!</definedName>
    <definedName name="_419">#REF!</definedName>
    <definedName name="_420">#REF!</definedName>
    <definedName name="_421">#REF!</definedName>
    <definedName name="_422">#REF!</definedName>
    <definedName name="_423">#REF!</definedName>
    <definedName name="_424">#REF!</definedName>
    <definedName name="_425">#REF!</definedName>
    <definedName name="_426">#REF!</definedName>
    <definedName name="_427">#REF!</definedName>
    <definedName name="_428">#REF!</definedName>
    <definedName name="_429">#REF!</definedName>
    <definedName name="_430">#REF!</definedName>
    <definedName name="_431">#REF!</definedName>
    <definedName name="_432">#REF!</definedName>
    <definedName name="_433">#REF!</definedName>
    <definedName name="_434">#REF!</definedName>
    <definedName name="_435">#REF!</definedName>
    <definedName name="_436">#REF!</definedName>
    <definedName name="_437">#REF!</definedName>
    <definedName name="_438">#REF!</definedName>
    <definedName name="_439">#REF!</definedName>
    <definedName name="_440">#REF!</definedName>
    <definedName name="_441">#REF!</definedName>
    <definedName name="_442">#REF!</definedName>
    <definedName name="_443">#REF!</definedName>
    <definedName name="_444">#REF!</definedName>
    <definedName name="_445">#REF!</definedName>
    <definedName name="_446">#REF!</definedName>
    <definedName name="_447">#REF!</definedName>
    <definedName name="_448">#REF!</definedName>
    <definedName name="_449">#REF!</definedName>
    <definedName name="_450">#REF!</definedName>
    <definedName name="_451">#REF!</definedName>
    <definedName name="_452">#REF!</definedName>
    <definedName name="_4a129_" hidden="1">{"Offgrid",#N/A,FALSE,"OFFGRID";"Region",#N/A,FALSE,"REGION";"Offgrid -2",#N/A,FALSE,"OFFGRID";"WTP",#N/A,FALSE,"WTP";"WTP -2",#N/A,FALSE,"WTP";"Project",#N/A,FALSE,"PROJECT";"Summary -2",#N/A,FALSE,"SUMMARY"}</definedName>
    <definedName name="_4h1_" hidden="1">{"'Sheet1'!$L$16"}</definedName>
    <definedName name="_4安装工程概算表_表三甲">#REF!</definedName>
    <definedName name="_4部分汇总表_表二甲">#REF!</definedName>
    <definedName name="_4机组排水槽_B_至废水处理车间管道布置图">'[10]30万表三'!#REF!</definedName>
    <definedName name="_5hu1_" hidden="1">{"'Sheet1'!$L$16"}</definedName>
    <definedName name="_5部分汇总表_表二甲">#REF!</definedName>
    <definedName name="_6a130_" hidden="1">{"Offgrid",#N/A,FALSE,"OFFGRID";"Region",#N/A,FALSE,"REGION";"Offgrid -2",#N/A,FALSE,"OFFGRID";"WTP",#N/A,FALSE,"WTP";"WTP -2",#N/A,FALSE,"WTP";"Project",#N/A,FALSE,"PROJECT";"Summary -2",#N/A,FALSE,"SUMMARY"}</definedName>
    <definedName name="_6hu2_" hidden="1">{"'Sheet1'!$L$16"}</definedName>
    <definedName name="_6泵房室内上下水管道">#REF!</definedName>
    <definedName name="_6部分汇总表_表二取费">#REF!</definedName>
    <definedName name="_7hu5_" hidden="1">{"'Sheet1'!$L$16"}</definedName>
    <definedName name="_8h1_" hidden="1">{"'Sheet1'!$L$16"}</definedName>
    <definedName name="_8hu6_" hidden="1">{"'Sheet1'!$L$16"}</definedName>
    <definedName name="_94_07_10">#REF!</definedName>
    <definedName name="_94_07_25">#REF!</definedName>
    <definedName name="_94_08_10">#REF!</definedName>
    <definedName name="_94_08_25">#REF!</definedName>
    <definedName name="_94_09_10">#REF!</definedName>
    <definedName name="_94_09_25">#REF!</definedName>
    <definedName name="_94_10_10">#REF!</definedName>
    <definedName name="_94_10_25">#REF!</definedName>
    <definedName name="_94_11_10">#REF!</definedName>
    <definedName name="_94_11_25">#REF!</definedName>
    <definedName name="_94_12_10">#REF!</definedName>
    <definedName name="_94_12_25">#REF!</definedName>
    <definedName name="_95_01_10">#REF!</definedName>
    <definedName name="_95_01_25">#REF!</definedName>
    <definedName name="_95_02_10">#REF!</definedName>
    <definedName name="_95_02_25">#REF!</definedName>
    <definedName name="_95_03_10">#REF!</definedName>
    <definedName name="_95_03_25">#REF!</definedName>
    <definedName name="_95_04_10">#REF!</definedName>
    <definedName name="_95_04_25">#REF!</definedName>
    <definedName name="_95_05_10">#REF!</definedName>
    <definedName name="_95_05_25">#REF!</definedName>
    <definedName name="_95_06_10">#REF!</definedName>
    <definedName name="_95_06_25">#REF!</definedName>
    <definedName name="_95_07_10">#REF!</definedName>
    <definedName name="_95_07_25">#REF!</definedName>
    <definedName name="_95_08_10">#REF!</definedName>
    <definedName name="_95_08_25">#REF!</definedName>
    <definedName name="_95_09_10">#REF!</definedName>
    <definedName name="_95_09_25">#REF!</definedName>
    <definedName name="_95_10_10">#REF!</definedName>
    <definedName name="_95_10_25">#REF!</definedName>
    <definedName name="_95_11_10">#REF!</definedName>
    <definedName name="_95_11_25">#REF!</definedName>
    <definedName name="_95_12_10">#REF!</definedName>
    <definedName name="_95_12_25">#REF!</definedName>
    <definedName name="_96_01_10">#REF!</definedName>
    <definedName name="_96_01_25">#REF!</definedName>
    <definedName name="_96_02_10">#REF!</definedName>
    <definedName name="_96_02_25">#REF!</definedName>
    <definedName name="_96_03_10">#REF!</definedName>
    <definedName name="_96_03_25">#REF!</definedName>
    <definedName name="_96_04_10">#REF!</definedName>
    <definedName name="_96_04_25">#REF!</definedName>
    <definedName name="_96_05_10">#REF!</definedName>
    <definedName name="_96_05_25">#REF!</definedName>
    <definedName name="_96_06_10">#REF!</definedName>
    <definedName name="_96_06_25">#REF!</definedName>
    <definedName name="_96_07_10">#REF!</definedName>
    <definedName name="_96_07_25">#REF!</definedName>
    <definedName name="_96_08_10">#REF!</definedName>
    <definedName name="_96_08_25">#REF!</definedName>
    <definedName name="_9hu7_" hidden="1">{"'Sheet1'!$L$16"}</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b1">#REF!</definedName>
    <definedName name="_b2">#REF!</definedName>
    <definedName name="_bdx1">#REF!</definedName>
    <definedName name="_bdx2">#REF!</definedName>
    <definedName name="_bdx3">#REF!</definedName>
    <definedName name="_df2">#REF!</definedName>
    <definedName name="_E91064">[12]表3T!#REF!</definedName>
    <definedName name="_EMSDList">#REF!</definedName>
    <definedName name="_F4" hidden="1">{"'费率表'!$A$1:$N$18"}</definedName>
    <definedName name="_Fill" hidden="1">#REF!</definedName>
    <definedName name="_xlnm._FilterDatabase" localSheetId="0" hidden="1">'建筑工程量清单报价表 '!$A$5:$I$144</definedName>
    <definedName name="_gsb01">#REF!</definedName>
    <definedName name="_h1" hidden="1">{"'Sheet1'!$L$16"}</definedName>
    <definedName name="_hu1" hidden="1">{"'Sheet1'!$L$16"}</definedName>
    <definedName name="_hu2" hidden="1">{"'Sheet1'!$L$16"}</definedName>
    <definedName name="_hu5" hidden="1">{"'Sheet1'!$L$16"}</definedName>
    <definedName name="_hu6" hidden="1">{"'Sheet1'!$L$16"}</definedName>
    <definedName name="_hu7" hidden="1">{"'Sheet1'!$L$16"}</definedName>
    <definedName name="_LC10">#N/A</definedName>
    <definedName name="_LC11">#N/A</definedName>
    <definedName name="_LC12">#N/A</definedName>
    <definedName name="_LC13">#N/A</definedName>
    <definedName name="_LC14">#N/A</definedName>
    <definedName name="_LC15">#N/A</definedName>
    <definedName name="_LC16">#N/A</definedName>
    <definedName name="_LC17">#N/A</definedName>
    <definedName name="_LC18">#N/A</definedName>
    <definedName name="_LC19">#N/A</definedName>
    <definedName name="_LC20">#N/A</definedName>
    <definedName name="_LC21">#N/A</definedName>
    <definedName name="_LC22">#N/A</definedName>
    <definedName name="_LC23">#N/A</definedName>
    <definedName name="_LC24">#N/A</definedName>
    <definedName name="_LC25">#N/A</definedName>
    <definedName name="_LC26">#N/A</definedName>
    <definedName name="_LC27">#N/A</definedName>
    <definedName name="_LC28">#N/A</definedName>
    <definedName name="_LC29">#N/A</definedName>
    <definedName name="_LC30">#N/A</definedName>
    <definedName name="_LC31">#N/A</definedName>
    <definedName name="_LC32">#N/A</definedName>
    <definedName name="_LC33">#N/A</definedName>
    <definedName name="_LC34">#N/A</definedName>
    <definedName name="_LC35">#N/A</definedName>
    <definedName name="_LC36">#N/A</definedName>
    <definedName name="_LC37">#N/A</definedName>
    <definedName name="_LC38">#N/A</definedName>
    <definedName name="_LC39">#N/A</definedName>
    <definedName name="_LC40">#N/A</definedName>
    <definedName name="_LC41">#N/A</definedName>
    <definedName name="_LC42">#N/A</definedName>
    <definedName name="_LC5">#N/A</definedName>
    <definedName name="_LC6">#N/A</definedName>
    <definedName name="_LC7">#N/A</definedName>
    <definedName name="_LC8">#N/A</definedName>
    <definedName name="_LC9">#N/A</definedName>
    <definedName name="_LD10">#N/A</definedName>
    <definedName name="_LD11">#N/A</definedName>
    <definedName name="_LD12">#N/A</definedName>
    <definedName name="_LD13">#N/A</definedName>
    <definedName name="_LD14">#N/A</definedName>
    <definedName name="_LD15">#N/A</definedName>
    <definedName name="_LD16">#N/A</definedName>
    <definedName name="_LD17">#N/A</definedName>
    <definedName name="_LD18">#N/A</definedName>
    <definedName name="_LD19">#N/A</definedName>
    <definedName name="_LD20">#N/A</definedName>
    <definedName name="_LD21">#N/A</definedName>
    <definedName name="_LD22">#N/A</definedName>
    <definedName name="_LD23">#N/A</definedName>
    <definedName name="_LD24">#N/A</definedName>
    <definedName name="_LD25">#N/A</definedName>
    <definedName name="_LD26">#N/A</definedName>
    <definedName name="_LD27">#N/A</definedName>
    <definedName name="_LD28">#N/A</definedName>
    <definedName name="_LD29">#N/A</definedName>
    <definedName name="_LD30">#N/A</definedName>
    <definedName name="_LD31">#N/A</definedName>
    <definedName name="_LD32">#N/A</definedName>
    <definedName name="_LD33">#N/A</definedName>
    <definedName name="_LD34">#N/A</definedName>
    <definedName name="_LD35">#N/A</definedName>
    <definedName name="_LD36">#N/A</definedName>
    <definedName name="_LD37">#N/A</definedName>
    <definedName name="_LD38">#N/A</definedName>
    <definedName name="_LD39">#N/A</definedName>
    <definedName name="_LD40">#N/A</definedName>
    <definedName name="_LD41">#N/A</definedName>
    <definedName name="_LD42">#N/A</definedName>
    <definedName name="_LD5">#N/A</definedName>
    <definedName name="_LD6">#N/A</definedName>
    <definedName name="_LD7">#N/A</definedName>
    <definedName name="_LD8">#N/A</definedName>
    <definedName name="_LD9">#N/A</definedName>
    <definedName name="_Order1" hidden="1">255</definedName>
    <definedName name="_Order2" hidden="1">255</definedName>
    <definedName name="_qtb4">[13]表四!$A$1:$I$94</definedName>
    <definedName name="_Sort" hidden="1">#REF!</definedName>
    <definedName name="_T10" hidden="1">{"'Sheet1'!$L$16"}</definedName>
    <definedName name="_Table1_In1" hidden="1">#REF!</definedName>
    <definedName name="_Table1_Out" hidden="1">#REF!</definedName>
    <definedName name="_tl1" hidden="1">{"'现金流量表（全部投资）'!$B$4:$P$23"}</definedName>
    <definedName name="_ZC1">[4]表三甲!#REF!</definedName>
    <definedName name="_安全文明">[14]取费!$AG$31</definedName>
    <definedName name="_安装工资调整">[14]取费!$AG$20</definedName>
    <definedName name="_除灰">[14]取费!$AG$14</definedName>
    <definedName name="_大型机械_热力">[14]取费!$AG$27</definedName>
    <definedName name="_冬雨季施工">[14]取费!$AG$23</definedName>
    <definedName name="_附属">[14]取费!$AG$17</definedName>
    <definedName name="_供水">[14]取费!$AG$16</definedName>
    <definedName name="_化水">[14]取费!$AG$15</definedName>
    <definedName name="_利润">[14]取费!$AG$47</definedName>
    <definedName name="_临时设施">[14]取费!$AG$29</definedName>
    <definedName name="_其他设备">[14]取费!$AF$52</definedName>
    <definedName name="_企业管理费">[14]取费!$AG$46</definedName>
    <definedName name="_燃料">[14]取费!$AG$13</definedName>
    <definedName name="_热力">[14]取费!$AG$12</definedName>
    <definedName name="_三大主机">[14]取费!$AF$50</definedName>
    <definedName name="_社会保障">[14]取费!$AG$43</definedName>
    <definedName name="_施工工具">[14]取费!$AG$25</definedName>
    <definedName name="_施工转移">[14]取费!$AG$30</definedName>
    <definedName name="_税金">[14]取费!$AG$48</definedName>
    <definedName name="_特殊工程_热力">[14]取费!$AG$26</definedName>
    <definedName name="_脱硫">[14]取费!$AG$18</definedName>
    <definedName name="_限额设备">[14]取费!$AF$51</definedName>
    <definedName name="_夜间施工">[14]取费!$AG$24</definedName>
    <definedName name="_意外伤害">[14]取费!$AG$45</definedName>
    <definedName name="_住房公积金">[14]取费!$AG$44</definedName>
    <definedName name="a">#REF!</definedName>
    <definedName name="a、b">'[11]2001概算定额'!$A$1:$G$1074</definedName>
    <definedName name="aa">#REF!</definedName>
    <definedName name="AAA" hidden="1">{"'现金流量表（全部投资）'!$B$4:$P$23"}</definedName>
    <definedName name="aaaaaaaaa">[15]de!$B$1:$K$175</definedName>
    <definedName name="aaduhs21" hidden="1">{"'Sheet1'!$L$16"}</definedName>
    <definedName name="af">[16]热力系统!#REF!</definedName>
    <definedName name="ash" hidden="1">{"'现金流量表（全部投资）'!$B$4:$P$23"}</definedName>
    <definedName name="azf">#REF!</definedName>
    <definedName name="b">'[17]TH-TDT'!$E$4</definedName>
    <definedName name="bb">#REF!</definedName>
    <definedName name="BB1_">#REF!</definedName>
    <definedName name="BBB">[18]Macro1!$J$1</definedName>
    <definedName name="bf">'[19]BTH-TMDT'!$E$67</definedName>
    <definedName name="bl">#REF!</definedName>
    <definedName name="BOB">'[20]6BPRO'!#REF!</definedName>
    <definedName name="book1" hidden="1">{"'现金流量表（全部投资）'!$B$4:$P$23"}</definedName>
    <definedName name="book1_1" hidden="1">{"'现金流量表（全部投资）'!$B$4:$P$23"}</definedName>
    <definedName name="book1_2" hidden="1">{"'现金流量表（全部投资）'!$B$4:$P$23"}</definedName>
    <definedName name="BT">[21]参数!$C$40</definedName>
    <definedName name="cbncvbc">([22]表二!#REF!*1.1)*(1+(POWER((1+物价指数),2)-1))/(#REF!*10000)</definedName>
    <definedName name="cc">#REF!</definedName>
    <definedName name="ch">#REF!</definedName>
    <definedName name="CIF运费">[23]参数表!$D$10</definedName>
    <definedName name="CLX">'[24]表B1.1 设备材料购置费'!$G$6</definedName>
    <definedName name="CRF">[4]表四!#REF!</definedName>
    <definedName name="CT">[21]参数!$C$47</definedName>
    <definedName name="cv">#REF!</definedName>
    <definedName name="CWF">[25]进口设备材料!#REF!</definedName>
    <definedName name="cwfy">#REF!</definedName>
    <definedName name="cwu">#REF!</definedName>
    <definedName name="d">#REF!</definedName>
    <definedName name="da">#REF!</definedName>
    <definedName name="dataArea">#REF!</definedName>
    <definedName name="_xlnm.Database" hidden="1">#REF!</definedName>
    <definedName name="dbTitle_builder">[26]G2TempSheet!$C$4</definedName>
    <definedName name="dbTitle_projectname">[26]G2TempSheet!$D$4</definedName>
    <definedName name="dbTitle_title">[27]G2TempSheet!$B$4</definedName>
    <definedName name="de">#REF!</definedName>
    <definedName name="dec">[28]定额!$1:$375</definedName>
    <definedName name="dee">[29]定额!$1:$375</definedName>
    <definedName name="deee">[29]定额!$1:$375</definedName>
    <definedName name="dfa" hidden="1">{"'费率表'!$A$1:$N$18"}</definedName>
    <definedName name="dfadsf">([22]表二!#REF!*1.1)*(1+(POWER((1+物价指数),2)-1))/(#REF!*10000)</definedName>
    <definedName name="dfasdfa">dfasdfa</definedName>
    <definedName name="dfgdgdgdfgd" hidden="1">[30]表三!$A$693:$IV$790,[30]表三!#REF!</definedName>
    <definedName name="dfsadf">([22]表二!#REF!*1.1)*(1+(POWER((1+物价指数),2)-1))/(#REF!*10000)</definedName>
    <definedName name="DHL">[25]进口设备材料!#REF!</definedName>
    <definedName name="didi">#REF!</definedName>
    <definedName name="DJ">[4]表三甲!#REF!</definedName>
    <definedName name="dq">#REF!</definedName>
    <definedName name="dqxs">#REF!</definedName>
    <definedName name="dsdsdds" hidden="1">{"'Sheet1'!$L$16"}</definedName>
    <definedName name="dttz">#REF!</definedName>
    <definedName name="Duration">[31]cof!$E$4</definedName>
    <definedName name="dx">#REF!</definedName>
    <definedName name="dxgg1">#REF!</definedName>
    <definedName name="dxgg2">#REF!</definedName>
    <definedName name="dxgg3">#REF!</definedName>
    <definedName name="dy">#REF!</definedName>
    <definedName name="e" hidden="1">#REF!</definedName>
    <definedName name="ee" hidden="1">#REF!</definedName>
    <definedName name="eee" hidden="1">#REF!</definedName>
    <definedName name="eeee" hidden="1">{"'现金流量表（全部投资）'!$B$4:$P$23"}</definedName>
    <definedName name="eeeeeee" hidden="1">{"'现金流量表（全部投资）'!$B$4:$P$23"}</definedName>
    <definedName name="eeeeeeeeee" hidden="1">{"'现金流量表（全部投资）'!$B$4:$P$23"}</definedName>
    <definedName name="eeeeeeeeeeee" hidden="1">{"'现金流量表（全部投资）'!$B$4:$P$23"}</definedName>
    <definedName name="eeeeeeeeeeeee" hidden="1">{"'现金流量表（全部投资）'!$B$4:$P$23"}</definedName>
    <definedName name="eeeeeeeeeeeeee" hidden="1">{"'现金流量表（全部投资）'!$B$4:$P$23"}</definedName>
    <definedName name="ehj">'[32]附表4.1 机组设备搬拆迁费'!#REF!</definedName>
    <definedName name="EPC办公设施" hidden="1">#REF!</definedName>
    <definedName name="Erate">#REF!</definedName>
    <definedName name="F7_MSD_List">#REF!</definedName>
    <definedName name="fd">#REF!</definedName>
    <definedName name="ff" hidden="1">{"'现金流量表（全部投资）'!$B$4:$P$23"}</definedName>
    <definedName name="ff_1" hidden="1">{"'现金流量表（全部投资）'!$B$4:$P$23"}</definedName>
    <definedName name="ff_2" hidden="1">{"'现金流量表（全部投资）'!$B$4:$P$23"}</definedName>
    <definedName name="ffff">([22]表二!#REF!*1.1)*(1+(POWER((1+物价指数),2)-1))/(#REF!*10000)</definedName>
    <definedName name="floor">#REF!</definedName>
    <definedName name="fs">#REF!</definedName>
    <definedName name="FUCK">'[20]6BPRO'!#REF!</definedName>
    <definedName name="gd_02">[33]gd_02!$A$1:$E$415</definedName>
    <definedName name="gf">#REF!</definedName>
    <definedName name="gfjhgj">([22]表二!#REF!*1.1)*(1+(POWER((1+物价指数),2)-1))/(#REF!*10000)</definedName>
    <definedName name="gfshgghgh">#REF!</definedName>
    <definedName name="gj">'[32]附表2.1建筑'!#REF!</definedName>
    <definedName name="gjg">'[32]附表2.1建筑'!#REF!</definedName>
    <definedName name="gju">#REF!</definedName>
    <definedName name="gl">#REF!</definedName>
    <definedName name="gq">[34]Sheet1!#REF!</definedName>
    <definedName name="gs">#REF!</definedName>
    <definedName name="GSDE">'[35]2001概算定额'!$A$1:$G$1074</definedName>
    <definedName name="GWLX">[4]表四!#REF!</definedName>
    <definedName name="GWZS">[4]表四!#REF!</definedName>
    <definedName name="gz">#REF!</definedName>
    <definedName name="h" hidden="1">{"'现金流量表（全部投资）'!$B$4:$P$23"}</definedName>
    <definedName name="h_1" hidden="1">{"'现金流量表（全部投资）'!$B$4:$P$23"}</definedName>
    <definedName name="h_2" hidden="1">{"'现金流量表（全部投资）'!$B$4:$P$23"}</definedName>
    <definedName name="hh" hidden="1">#REF!</definedName>
    <definedName name="hhh">#N/A</definedName>
    <definedName name="hhjg1">#REF!</definedName>
    <definedName name="hhjg2">#REF!</definedName>
    <definedName name="hhjg3">#REF!</definedName>
    <definedName name="hjfo">#REF!</definedName>
    <definedName name="hjjkhkl">#REF!</definedName>
    <definedName name="hjklhj">#REF!</definedName>
    <definedName name="hnt">#REF!</definedName>
    <definedName name="hs">#REF!</definedName>
    <definedName name="hsyn">#REF!</definedName>
    <definedName name="HTL">[36]参数!$F$4</definedName>
    <definedName name="HTML_CodePage" hidden="1">936</definedName>
    <definedName name="HTML_Control" hidden="1">{"'费率表'!$A$1:$N$18"}</definedName>
    <definedName name="HTML_Control_1" hidden="1">{"'现金流量表（全部投资）'!$B$4:$P$23"}</definedName>
    <definedName name="HTML_Control_2" hidden="1">{"'现金流量表（全部投资）'!$B$4:$P$23"}</definedName>
    <definedName name="HTML_Description" hidden="1">""</definedName>
    <definedName name="HTML_Email" hidden="1">""</definedName>
    <definedName name="HTML_Header" hidden="1">"费率表"</definedName>
    <definedName name="HTML_LastUpdate" hidden="1">"P5"</definedName>
    <definedName name="HTML_LineAfter" hidden="1">FALSE</definedName>
    <definedName name="HTML_LineBefore" hidden="1">FALSE</definedName>
    <definedName name="HTML_Name" hidden="1">"xnx"</definedName>
    <definedName name="HTML_OBDlg2" hidden="1">TRUE</definedName>
    <definedName name="HTML_OBDlg4" hidden="1">TRUE</definedName>
    <definedName name="HTML_OS" hidden="1">0</definedName>
    <definedName name="HTML_PathFile" hidden="1">"C:\My Documents\MyHTML.htm"</definedName>
    <definedName name="HTML_Title" hidden="1">"标准表格（2003）"</definedName>
    <definedName name="huojjkpookp" hidden="1">#REF!</definedName>
    <definedName name="huy" hidden="1">{"'Sheet1'!$L$16"}</definedName>
    <definedName name="Ind">[37]Base_Data!$C$6</definedName>
    <definedName name="Ins">[37]Base_Data!$C$10</definedName>
    <definedName name="j">#REF!</definedName>
    <definedName name="jc">#REF!</definedName>
    <definedName name="jcb">#REF!</definedName>
    <definedName name="jgzy">#REF!</definedName>
    <definedName name="jhjgfhj">([22]表二!#REF!*1.1)*(1+(POWER((1+物价指数),2)-1))/(#REF!*10000)</definedName>
    <definedName name="JIM">'[20]6BPRO'!#REF!</definedName>
    <definedName name="jjf">#REF!</definedName>
    <definedName name="jjhgjkjkjkhhhhff">#REF!</definedName>
    <definedName name="jttz">#REF!</definedName>
    <definedName name="jw">#REF!</definedName>
    <definedName name="JY">#REF!</definedName>
    <definedName name="jzf">#REF!</definedName>
    <definedName name="kjjg1">#REF!</definedName>
    <definedName name="kjjg2">#REF!</definedName>
    <definedName name="kjjg3">#REF!</definedName>
    <definedName name="kkjg1">#REF!</definedName>
    <definedName name="KKK">([38]表二!$G$20*1.1)*(1+(POWER((1+物价指数),2)-1))/([38]总估算表!$G$24*10000)</definedName>
    <definedName name="kl">#REF!</definedName>
    <definedName name="KO">[36]参数!$F$6</definedName>
    <definedName name="kuyiyui">([22]表二!#REF!*1.1)*(1+(POWER((1+物价指数),2)-1))/(#REF!*10000)</definedName>
    <definedName name="L">[1]表三甲!#REF!</definedName>
    <definedName name="laifeng">[39]性能风险!$J$4</definedName>
    <definedName name="lir">#REF!</definedName>
    <definedName name="ll" hidden="1">#REF!</definedName>
    <definedName name="lr">#REF!</definedName>
    <definedName name="ls">#REF!</definedName>
    <definedName name="lssi">#REF!</definedName>
    <definedName name="LV">[4]表三甲!#REF!</definedName>
    <definedName name="lx">#REF!</definedName>
    <definedName name="M">[1]表三甲!#REF!</definedName>
    <definedName name="Macro10">#REF!</definedName>
    <definedName name="Macro11">#REF!</definedName>
    <definedName name="Macro12">#REF!</definedName>
    <definedName name="Macro13">#REF!</definedName>
    <definedName name="Macro14">#REF!</definedName>
    <definedName name="Macro15">#REF!</definedName>
    <definedName name="Macro16">#REF!</definedName>
    <definedName name="Macro17">#REF!</definedName>
    <definedName name="Macro18">#REF!</definedName>
    <definedName name="Macro19">#REF!</definedName>
    <definedName name="Macro2">#REF!</definedName>
    <definedName name="Macro20">#REF!</definedName>
    <definedName name="Macro21">#REF!</definedName>
    <definedName name="Macro22">#REF!</definedName>
    <definedName name="Macro23">#REF!</definedName>
    <definedName name="Macro24">#REF!</definedName>
    <definedName name="Macro3">#REF!</definedName>
    <definedName name="Macro30">'[40]#REF'!$A$1</definedName>
    <definedName name="Macro31">#REF!</definedName>
    <definedName name="Macro4">#REF!</definedName>
    <definedName name="Macro5">#REF!</definedName>
    <definedName name="Macro6">#REF!</definedName>
    <definedName name="Macro7">#REF!</definedName>
    <definedName name="Macro8">#REF!</definedName>
    <definedName name="Macro9">#REF!</definedName>
    <definedName name="N">[1]表三甲!#REF!</definedName>
    <definedName name="NO">#REF!</definedName>
    <definedName name="nzll">[41]原始数据!$C$5</definedName>
    <definedName name="nzll3">[41]原始数据!$C$6</definedName>
    <definedName name="OLE_LINK6">#REF!</definedName>
    <definedName name="opuoipu">([22]表二!#REF!*1.1)*(1+(POWER((1+物价指数),2)-1))/(#REF!*10000)</definedName>
    <definedName name="Others">[37]Base_Data!$C$12</definedName>
    <definedName name="P">3.1415926</definedName>
    <definedName name="PaySched_ContractInfo">#REF!</definedName>
    <definedName name="PaySched_TermsInfo">#REF!</definedName>
    <definedName name="PHASEA">'[42]6BPRO'!#REF!</definedName>
    <definedName name="PHASEB">'[42]6BPRO'!#REF!</definedName>
    <definedName name="pp">#REF!</definedName>
    <definedName name="_xlnm.Print_Area" localSheetId="0">'建筑工程量清单报价表 '!$A$1:$I$135</definedName>
    <definedName name="_xlnm.Print_Area" hidden="1">#REF!</definedName>
    <definedName name="Print_Area_MI">#REF!</definedName>
    <definedName name="_xlnm.Print_Titles" localSheetId="0">'建筑工程量清单报价表 '!$1:$5</definedName>
    <definedName name="_xlnm.Print_Titles" hidden="1">#REF!</definedName>
    <definedName name="ps">#REF!</definedName>
    <definedName name="pt">#REF!</definedName>
    <definedName name="px">#REF!</definedName>
    <definedName name="q">#REF!</definedName>
    <definedName name="qig">#REF!</definedName>
    <definedName name="QJ">[21]参数!$C$60</definedName>
    <definedName name="QQ">#REF!</definedName>
    <definedName name="qt">'[32]附表2.1建筑'!#REF!</definedName>
    <definedName name="qtlir">#REF!</definedName>
    <definedName name="qtlr">#REF!</definedName>
    <definedName name="qtzjf">#REF!</definedName>
    <definedName name="qxlsMaintainReport">#REF!</definedName>
    <definedName name="qygl">#REF!</definedName>
    <definedName name="Recorder" hidden="1">#REF!</definedName>
    <definedName name="rjclist">#REF!</definedName>
    <definedName name="rk">#REF!</definedName>
    <definedName name="rkxs1">'[43]#4机标书'!#REF!</definedName>
    <definedName name="rl">#REF!</definedName>
    <definedName name="rllr">#REF!</definedName>
    <definedName name="rrr" hidden="1">{"'现金流量表（全部投资）'!$B$4:$P$23"}</definedName>
    <definedName name="rrr_1" hidden="1">{"'现金流量表（全部投资）'!$B$4:$P$23"}</definedName>
    <definedName name="rrr_2" hidden="1">{"'现金流量表（全部投资）'!$B$4:$P$23"}</definedName>
    <definedName name="rtrytrytu">([22]表二!#REF!*1.1)*(1+(POWER((1+物价指数),2)-1))/(#REF!*10000)</definedName>
    <definedName name="RV">[21]参数!$C$7</definedName>
    <definedName name="rwfw">'[44]30万表三'!#REF!</definedName>
    <definedName name="s">[45]取费!$AG$12</definedName>
    <definedName name="Saf">[37]Base_Data!$C$8</definedName>
    <definedName name="sb">'[32]附表2.1建筑'!#REF!</definedName>
    <definedName name="sbf">#REF!</definedName>
    <definedName name="Sheet1__E_9">[34]Sheet1!#REF!</definedName>
    <definedName name="SHEET2">[46]表一甲!#REF!</definedName>
    <definedName name="sheet3">#REF!</definedName>
    <definedName name="sheet4">[34]Sheet1!#REF!</definedName>
    <definedName name="shejifei">#REF!</definedName>
    <definedName name="sj">#REF!</definedName>
    <definedName name="sm">#REF!</definedName>
    <definedName name="ss">([22]表二!#REF!*1.1)*(1+(POWER((1+物价指数),2)-1))/(#REF!*10000)</definedName>
    <definedName name="sss">#REF!</definedName>
    <definedName name="ssss">#REF!</definedName>
    <definedName name="ssssss" hidden="1">{"'现金流量表（全部投资）'!$B$4:$P$23"}</definedName>
    <definedName name="ST">'[47]6BPRO'!#REF!</definedName>
    <definedName name="STG">'[42]6BPRO'!#REF!</definedName>
    <definedName name="STQ">[48]参数!$C$28</definedName>
    <definedName name="STR">[21]参数!$C$45</definedName>
    <definedName name="SXF">[25]进口设备材料!#REF!</definedName>
    <definedName name="T">#REF!</definedName>
    <definedName name="T0">#REF!</definedName>
    <definedName name="T0前">#REF!</definedName>
    <definedName name="tax">#REF!</definedName>
    <definedName name="tbl工程量">#REF!</definedName>
    <definedName name="tbl人材机">#REF!</definedName>
    <definedName name="tf">'[32]附表2.1建筑'!#REF!</definedName>
    <definedName name="Tg_bqda_US_VN">'[49]Bieu 8-Ty gia '!$D$120</definedName>
    <definedName name="Tg2_bq">'[49]Bieu 8-Ty gia '!$D$121</definedName>
    <definedName name="tgus">[50]BTH!$D$5</definedName>
    <definedName name="tgzw1">#REF!</definedName>
    <definedName name="tgzw2">#REF!</definedName>
    <definedName name="tgzw3">#REF!</definedName>
    <definedName name="tjde">[51]建筑定额!$A$1:$N$378</definedName>
    <definedName name="tjgsde06">[52]gsde06!$A$6:$I$690</definedName>
    <definedName name="TL">[36]参数!$F$5</definedName>
    <definedName name="TOM">'[20]6BPRO'!#REF!</definedName>
    <definedName name="tr" hidden="1">{"'现金流量表（全部投资）'!$B$4:$P$23"}</definedName>
    <definedName name="tr_1" hidden="1">{"'现金流量表（全部投资）'!$B$4:$P$23"}</definedName>
    <definedName name="tr_2" hidden="1">{"'现金流量表（全部投资）'!$B$4:$P$23"}</definedName>
    <definedName name="tran" hidden="1">{"'现金流量表（全部投资）'!$B$4:$P$23"}</definedName>
    <definedName name="tran_1" hidden="1">{"'现金流量表（全部投资）'!$B$4:$P$23"}</definedName>
    <definedName name="tran_2" hidden="1">{"'现金流量表（全部投资）'!$B$4:$P$23"}</definedName>
    <definedName name="TS">[21]参数!$C$56</definedName>
    <definedName name="tspx">#REF!</definedName>
    <definedName name="tt" hidden="1">{"'现金流量表（全部投资）'!$B$4:$P$23"}</definedName>
    <definedName name="tt_1" hidden="1">{"'现金流量表（全部投资）'!$B$4:$P$23"}</definedName>
    <definedName name="tt_2" hidden="1">{"'现金流量表（全部投资）'!$B$4:$P$23"}</definedName>
    <definedName name="ttttt" hidden="1">{"'现金流量表（全部投资）'!$B$4:$P$23"}</definedName>
    <definedName name="ttttt_1" hidden="1">{"'现金流量表（全部投资）'!$B$4:$P$23"}</definedName>
    <definedName name="ttttt_2" hidden="1">{"'现金流量表（全部投资）'!$B$4:$P$23"}</definedName>
    <definedName name="TX">[21]参数!$C$62</definedName>
    <definedName name="tygia">[53]Summary!$D$3</definedName>
    <definedName name="tygiaeu">#REF!</definedName>
    <definedName name="tygiaUSER">#REF!</definedName>
    <definedName name="tygiaVNER">#REF!</definedName>
    <definedName name="T后">#REF!</definedName>
    <definedName name="UNRCNYconvertor">[54]cof!$E$2</definedName>
    <definedName name="UR">[21]参数!$C$4</definedName>
    <definedName name="URY">[21]参数!$D$4</definedName>
    <definedName name="USDCNYconvertor">[54]cof!$E$3</definedName>
    <definedName name="USDRMB">[55]风险计算表!$C$4</definedName>
    <definedName name="vr">'[19]BTH-TMDT'!$E$6</definedName>
    <definedName name="vv">'[56]表六 '!#REF!</definedName>
    <definedName name="vvv">#REF!</definedName>
    <definedName name="vvvv" hidden="1">{"'费率表'!$A$1:$N$18"}</definedName>
    <definedName name="W">#REF!</definedName>
    <definedName name="wr">#REF!</definedName>
    <definedName name="wrn.月度工作计划." hidden="1">{#N/A,#N/A,TRUE,"封面";#N/A,#N/A,TRUE,"目录";#N/A,#N/A,TRUE,"程序统计";#N/A,#N/A,TRUE,"管理计划";#N/A,#N/A,TRUE,"物资";#N/A,#N/A,TRUE,"机具";#N/A,#N/A,TRUE,"劳力计划"}</definedName>
    <definedName name="wu">([22]表二!#REF!*1.1)*(1+(POWER((1+物价指数),2)-1))/(#REF!*10000)</definedName>
    <definedName name="www">#REF!</definedName>
    <definedName name="wwww" hidden="1">{"'现金流量表（全部投资）'!$B$4:$P$23"}</definedName>
    <definedName name="wwww_1" hidden="1">{"'现金流量表（全部投资）'!$B$4:$P$23"}</definedName>
    <definedName name="wwww_2" hidden="1">{"'现金流量表（全部投资）'!$B$4:$P$23"}</definedName>
    <definedName name="wwwwwww">#REF!</definedName>
    <definedName name="wy">([22]表二!#REF!*1.1)*(1+(POWER((1+物价指数),2)-1))/(#REF!*10000)</definedName>
    <definedName name="xc">#REF!</definedName>
    <definedName name="xcgl">#REF!</definedName>
    <definedName name="xsa">[57]万元指标1!$A$39</definedName>
    <definedName name="XSA1">[4]表三甲!#REF!</definedName>
    <definedName name="XSA2">[4]表三甲!#REF!</definedName>
    <definedName name="XSA3">[4]表三甲!#REF!</definedName>
    <definedName name="xsb">[57]万元指标1!$B$39</definedName>
    <definedName name="XSB1">[4]表三甲!#REF!</definedName>
    <definedName name="XSB2">[4]表三甲!#REF!</definedName>
    <definedName name="XSB3">[4]表三甲!#REF!</definedName>
    <definedName name="XSC">[4]表三甲!#REF!</definedName>
    <definedName name="xsc4">[57]万元指标1!$L$32</definedName>
    <definedName name="xsc5">[57]万元指标1!$N$32</definedName>
    <definedName name="xsc6">[57]万元指标1!$U$32</definedName>
    <definedName name="xsd">[57]万元指标1!$D$39</definedName>
    <definedName name="XSD1">[4]表三甲!#REF!</definedName>
    <definedName name="XSD2">[4]表三甲!#REF!</definedName>
    <definedName name="XSE">[4]表三甲!#REF!</definedName>
    <definedName name="XSF">[4]表三甲!#REF!</definedName>
    <definedName name="xsf4">[57]万元指标1!$L$36</definedName>
    <definedName name="xsf5">[57]万元指标1!$N$36</definedName>
    <definedName name="xsf6">[57]万元指标1!$U$36</definedName>
    <definedName name="XSG">[4]表三甲!#REF!</definedName>
    <definedName name="XSH">[4]表三甲!#REF!</definedName>
    <definedName name="XSI">[4]表三甲!#REF!</definedName>
    <definedName name="XSI1">[4]表三甲!#REF!</definedName>
    <definedName name="XSJ">[4]表三甲!#REF!</definedName>
    <definedName name="XSK">[4]表三甲!#REF!</definedName>
    <definedName name="xsk1">[4]表三甲!#REF!</definedName>
    <definedName name="xsk4">[57]万元指标1!$L$37</definedName>
    <definedName name="xsk5">[57]万元指标1!$N$37</definedName>
    <definedName name="xsk6">[57]万元指标1!$U$37</definedName>
    <definedName name="XSL">[4]表三甲!#REF!</definedName>
    <definedName name="xsl1">[4]表三甲!#REF!</definedName>
    <definedName name="xsl4">[57]万元指标1!$L$38</definedName>
    <definedName name="xsl5">[57]万元指标1!$N$38</definedName>
    <definedName name="xsl6">[57]万元指标1!$U$38</definedName>
    <definedName name="XSM">[4]表三甲!#REF!</definedName>
    <definedName name="XSN">[4]表三甲!#REF!</definedName>
    <definedName name="XSO">[4]表三甲!#REF!</definedName>
    <definedName name="XSP">[4]表三甲!#REF!</definedName>
    <definedName name="XSP1">[4]表三甲!#REF!</definedName>
    <definedName name="xz">([58]表二!#REF!*1.1)*(1+(POWER((1+物价指数),2)-1))/(#REF!*10000)</definedName>
    <definedName name="Y">#REF!</definedName>
    <definedName name="YC">0.1423</definedName>
    <definedName name="yhj">'[32]附表4.1 机组设备搬拆迁费'!#REF!</definedName>
    <definedName name="yj">#REF!</definedName>
    <definedName name="YS">0.075</definedName>
    <definedName name="YZF">[25]进口设备材料!#REF!</definedName>
    <definedName name="Z_39593051_8F12_49ED_9C6C_221A61DD3B89_.wvu.PrintTitles" hidden="1">#REF!</definedName>
    <definedName name="Z_7A052380_7D70_11CF_8A56_006097109093_.wvu.Cols" hidden="1">[59]方案1表二!#REF!</definedName>
    <definedName name="Z_7A052380_7D70_11CF_8A56_006097109093_.wvu.PrintArea" hidden="1">#REF!</definedName>
    <definedName name="Z_7A052380_7D70_11CF_8A56_006097109093_.wvu.PrintTitles" hidden="1">#REF!</definedName>
    <definedName name="Z_7A052380_7D70_11CF_8A56_006097109093_.wvu.Rows" hidden="1">[60]表三!$693:$790,[60]表三!#REF!</definedName>
    <definedName name="Z_E024B424_A961_11D3_8654_006097109096_.wvu.Cols" hidden="1">[59]方案1表二!#REF!</definedName>
    <definedName name="Z_E024B424_A961_11D3_8654_006097109096_.wvu.PrintArea" hidden="1">#REF!</definedName>
    <definedName name="Z_E024B424_A961_11D3_8654_006097109096_.wvu.PrintTitles" hidden="1">#REF!</definedName>
    <definedName name="Z_E024B424_A961_11D3_8654_006097109096_.wvu.Rows" hidden="1">[60]表三!$693:$790,[60]表三!#REF!</definedName>
    <definedName name="zbj">#REF!</definedName>
    <definedName name="zcf1">#REF!</definedName>
    <definedName name="zcf2">#REF!</definedName>
    <definedName name="zcf3">#REF!</definedName>
    <definedName name="zczj">#REF!</definedName>
    <definedName name="zczjbl">#REF!</definedName>
    <definedName name="zgzw1">#REF!</definedName>
    <definedName name="zgzw2">#REF!</definedName>
    <definedName name="zgzw3">#REF!</definedName>
    <definedName name="zj">'[32]附表2.1建筑'!#REF!</definedName>
    <definedName name="ztz">[61]表一丙!#REF!</definedName>
    <definedName name="zyi">#REF!</definedName>
    <definedName name="zz">#REF!</definedName>
    <definedName name="啊">#REF!</definedName>
    <definedName name="啊_1" hidden="1">{"'现金流量表（全部投资）'!$B$4:$P$23"}</definedName>
    <definedName name="啊_2" hidden="1">{"'现金流量表（全部投资）'!$B$4:$P$23"}</definedName>
    <definedName name="啊aad">([22]表二!#REF!*1.1)*(1+(POWER((1+物价指数),2)-1))/(#REF!*10000)</definedName>
    <definedName name="啊啊">#REF!</definedName>
    <definedName name="安材">#REF!</definedName>
    <definedName name="安机材调">#REF!</definedName>
    <definedName name="安基直">#REF!</definedName>
    <definedName name="安装" hidden="1">{"'现金流量表（全部投资）'!$B$4:$P$23"}</definedName>
    <definedName name="安装.部分汇总表.表二">#REF!</definedName>
    <definedName name="安装.单位工程汇总表.表三">#REF!</definedName>
    <definedName name="安装.主材价差汇总表">#REF!</definedName>
    <definedName name="安装费">[62]除灰系统表二!#REF!</definedName>
    <definedName name="安装费调节参数">#REF!</definedName>
    <definedName name="安装费系数">[62]除灰系统表二!#REF!</definedName>
    <definedName name="安装工程部分汇总表">#REF!</definedName>
    <definedName name="安装工程费">#REF!</definedName>
    <definedName name="安装工程概算表">#REF!</definedName>
    <definedName name="安装主材费调节参数">#REF!</definedName>
    <definedName name="安资">#REF!</definedName>
    <definedName name="安资调">#REF!</definedName>
    <definedName name="暗暗" hidden="1">{"'现金流量表（全部投资）'!$B$4:$P$23"}</definedName>
    <definedName name="暗暗_1" hidden="1">{"'现金流量表（全部投资）'!$B$4:$P$23"}</definedName>
    <definedName name="暗暗_2" hidden="1">{"'现金流量表（全部投资）'!$B$4:$P$23"}</definedName>
    <definedName name="保温">#REF!</definedName>
    <definedName name="保温系统">#REF!</definedName>
    <definedName name="保温油漆_外商总包">#REF!</definedName>
    <definedName name="备用">#REF!</definedName>
    <definedName name="备注">#REF!</definedName>
    <definedName name="编制水平年">#REF!</definedName>
    <definedName name="变化明晰表">#REF!</definedName>
    <definedName name="表二j">#REF!</definedName>
    <definedName name="表三校审">#REF!</definedName>
    <definedName name="表十" hidden="1">{"'费率表'!$A$1:$N$18"}</definedName>
    <definedName name="表十一临时码头" hidden="1">{"'费率表'!$A$1:$N$18"}</definedName>
    <definedName name="博微编号">[63]博微表三!$B$1:$B$10000</definedName>
    <definedName name="博微工程量">[63]博微表三!$E$1:$E$10000</definedName>
    <definedName name="不不" hidden="1">{"'现金流量表（全部投资）'!$B$4:$P$23"}</definedName>
    <definedName name="材料">[64]表二甲机务F型!#REF!</definedName>
    <definedName name="材料厂" hidden="1">{"'现金流量表（全部投资）'!$B$4:$P$23"}</definedName>
    <definedName name="材料询价" hidden="1">{"'现金流量表（全部投资）'!$B$4:$P$23"}</definedName>
    <definedName name="材料询价1" hidden="1">{"'现金流量表（全部投资）'!$B$4:$P$23"}</definedName>
    <definedName name="财_务_现_金_流_量_表">#REF!</definedName>
    <definedName name="财务经济效益一览表">#REF!</definedName>
    <definedName name="财务现金流量表">#REF!</definedName>
    <definedName name="参数2">#REF!</definedName>
    <definedName name="厂内除灰、除渣管道">#REF!</definedName>
    <definedName name="厂区压力水管道">#REF!</definedName>
    <definedName name="厂外除灰工艺部分">#REF!</definedName>
    <definedName name="厂用电系统">[65]表三甲!#REF!</definedName>
    <definedName name="除尘装置">#REF!</definedName>
    <definedName name="除尘装置1">#REF!</definedName>
    <definedName name="除灰系统">#REF!</definedName>
    <definedName name="除灰系统主要设备">#REF!</definedName>
    <definedName name="除氧给水系统_外商总包">#REF!</definedName>
    <definedName name="除渣系统">#REF!</definedName>
    <definedName name="达产年供热成本分摊比">#REF!/(#REF!+#REF!)</definedName>
    <definedName name="达产年流贷利息">72</definedName>
    <definedName name="大大大" hidden="1">#REF!</definedName>
    <definedName name="大锅饭">#REF!</definedName>
    <definedName name="当年价差">#REF!</definedName>
    <definedName name="当年静态投资">#REF!</definedName>
    <definedName name="当年融资">#REF!</definedName>
    <definedName name="当年投资">#REF!</definedName>
    <definedName name="当年注册资本金">#REF!</definedName>
    <definedName name="地基处理" hidden="1">{"'现金流量表（全部投资）'!$B$4:$P$23"}</definedName>
    <definedName name="地基处理_1" hidden="1">{"'现金流量表（全部投资）'!$B$4:$P$23"}</definedName>
    <definedName name="地基处理_2" hidden="1">{"'现金流量表（全部投资）'!$B$4:$P$23"}</definedName>
    <definedName name="第一部分">#REF!</definedName>
    <definedName name="电除尘保温___一台炉">'[10]30万表三'!#REF!</definedName>
    <definedName name="电源">#REF!</definedName>
    <definedName name="调整系数">#REF!</definedName>
    <definedName name="定额">'[66]辽电初设.XLS 定额'!$A$1:$N$378</definedName>
    <definedName name="定额人工汇总表">#REF!</definedName>
    <definedName name="定型">#REF!</definedName>
    <definedName name="动态外方注册资本">#REF!</definedName>
    <definedName name="动态中方注册资本">#REF!</definedName>
    <definedName name="吨">#REF!</definedName>
    <definedName name="发电固定资产投资">#REF!</definedName>
    <definedName name="发电静态投资">#REF!</definedName>
    <definedName name="方法">#REF!</definedName>
    <definedName name="非率">#REF!</definedName>
    <definedName name="非热力系统">#REF!</definedName>
    <definedName name="废水处理系统">#REF!</definedName>
    <definedName name="废水系统设备设施防腐">'[10]30万表三'!#REF!</definedName>
    <definedName name="费率表">#REF!</definedName>
    <definedName name="风机">#REF!</definedName>
    <definedName name="浮动幅度">#REF!</definedName>
    <definedName name="辅材">[64]表二甲机务F型!#REF!</definedName>
    <definedName name="附录３．１" hidden="1">{#N/A,#N/A,TRUE,"封面";#N/A,#N/A,TRUE,"目录";#N/A,#N/A,TRUE,"程序统计";#N/A,#N/A,TRUE,"管理计划";#N/A,#N/A,TRUE,"物资";#N/A,#N/A,TRUE,"机具";#N/A,#N/A,TRUE,"劳力计划"}</definedName>
    <definedName name="附录３．２" hidden="1">{#N/A,#N/A,TRUE,"封面";#N/A,#N/A,TRUE,"目录";#N/A,#N/A,TRUE,"程序统计";#N/A,#N/A,TRUE,"管理计划";#N/A,#N/A,TRUE,"物资";#N/A,#N/A,TRUE,"机具";#N/A,#N/A,TRUE,"劳力计划"}</definedName>
    <definedName name="附录３．２数据" hidden="1">{#N/A,#N/A,TRUE,"封面";#N/A,#N/A,TRUE,"目录";#N/A,#N/A,TRUE,"程序统计";#N/A,#N/A,TRUE,"管理计划";#N/A,#N/A,TRUE,"物资";#N/A,#N/A,TRUE,"机具";#N/A,#N/A,TRUE,"劳力计划"}</definedName>
    <definedName name="附属">#REF!</definedName>
    <definedName name="附属生产工程">[65]表三甲!#REF!</definedName>
    <definedName name="复杂程度调整系数">#REF!</definedName>
    <definedName name="高压给水管道">'[10]30万表三'!#REF!</definedName>
    <definedName name="高压管道">([58]表二!#REF!*1.1)*(1+(POWER((1+物价指数),2)-1))/(#REF!*10000)</definedName>
    <definedName name="高压合计">#REF!</definedName>
    <definedName name="个" hidden="1">{"'现金流量表（全部投资）'!$B$4:$P$23"}</definedName>
    <definedName name="个个" hidden="1">{"'现金流量表（全部投资）'!$B$4:$P$23"}</definedName>
    <definedName name="给水、闭式冷却水加药系统">#REF!</definedName>
    <definedName name="给水泵汽轮机高压进汽管道">'[10]30万表三'!#REF!</definedName>
    <definedName name="给唐山表三">#REF!</definedName>
    <definedName name="工_程_经_济_效_益_一_览_表">#REF!</definedName>
    <definedName name="工_程_投_资_估_算_表">#REF!</definedName>
    <definedName name="工程或费用名称">#REF!</definedName>
    <definedName name="工器具购置费">#REF!</definedName>
    <definedName name="工艺控制楼">[67]建筑表三!$J$168</definedName>
    <definedName name="工资系数">[62]除灰系统表二!#REF!</definedName>
    <definedName name="供热投资分摊比">([22]表二!#REF!*1.1)*(1+(POWER((1+物价指数),2)-1))/(#REF!*10000)</definedName>
    <definedName name="供水">#REF!</definedName>
    <definedName name="估算表二">#REF!</definedName>
    <definedName name="关税">#REF!</definedName>
    <definedName name="管道">#REF!</definedName>
    <definedName name="贵港" hidden="1">{"'现金流量表（全部投资）'!$B$4:$P$23"}</definedName>
    <definedName name="锅炉附属及辅助设备_外商总包">#REF!</definedName>
    <definedName name="锅炉机组">#REF!</definedName>
    <definedName name="锅炉炉墙砌筑">#REF!</definedName>
    <definedName name="国产设备费调节参数">#REF!</definedName>
    <definedName name="国内段运输费">#REF!</definedName>
    <definedName name="国内融资价差预备">#REF!</definedName>
    <definedName name="国内融资建设期利息">#REF!</definedName>
    <definedName name="合计">#REF!</definedName>
    <definedName name="和">#REF!</definedName>
    <definedName name="宏1">宏1</definedName>
    <definedName name="宏2">#N/A</definedName>
    <definedName name="化水厂区管道">#REF!</definedName>
    <definedName name="化学除盐系统">#REF!</definedName>
    <definedName name="灰场">#REF!</definedName>
    <definedName name="灰场1">[68]建筑定额!$A$1:$N$378</definedName>
    <definedName name="灰场2">[68]建筑定额!$A$1:$N$378</definedName>
    <definedName name="回哭">[68]建筑定额!$A$1:$N$378</definedName>
    <definedName name="汇率1">[23]参数表!$D$4</definedName>
    <definedName name="汇总哦" hidden="1">{"'现金流量表（全部投资）'!$B$4:$P$23"}</definedName>
    <definedName name="机1" hidden="1">[69]jj!#REF!</definedName>
    <definedName name="机械">[64]表二甲机务F型!#REF!</definedName>
    <definedName name="机械台班汇总表">#REF!</definedName>
    <definedName name="机组台数">#REF!</definedName>
    <definedName name="基本设计费">#REF!</definedName>
    <definedName name="基本设计费1">#REF!</definedName>
    <definedName name="基本设计费2">#REF!</definedName>
    <definedName name="基本设计费3">#REF!</definedName>
    <definedName name="基本设计费4">#REF!</definedName>
    <definedName name="基本设计费A">#REF!</definedName>
    <definedName name="急务">#REF!</definedName>
    <definedName name="价差系数">[62]除灰系统表二!#REF!</definedName>
    <definedName name="价差原帖">#REF!</definedName>
    <definedName name="价差原帖材料编号">#REF!</definedName>
    <definedName name="价差原帖材料名称">#REF!</definedName>
    <definedName name="价差原帖数量">#REF!</definedName>
    <definedName name="价格浮动系数">#REF!</definedName>
    <definedName name="歼击机">[70]设备及材料!#REF!</definedName>
    <definedName name="建材机调">#REF!</definedName>
    <definedName name="建基直">#REF!</definedName>
    <definedName name="建设期贷款利率">#REF!</definedName>
    <definedName name="建设投资筹措使用计划表">#REF!</definedName>
    <definedName name="建税">#REF!</definedName>
    <definedName name="建筑">[34]Sheet1!#REF!</definedName>
    <definedName name="建筑.单位工程汇总表.表三">#REF!</definedName>
    <definedName name="建筑费调节参数">#REF!</definedName>
    <definedName name="建筑工程费">#REF!</definedName>
    <definedName name="建资调">#REF!</definedName>
    <definedName name="交通">#REF!</definedName>
    <definedName name="脚手架">#REF!</definedName>
    <definedName name="节能贷款和建设期利息">#REF!+#REF!+#REF!+#REF!+#REF!+#REF!</definedName>
    <definedName name="节能利率">0.1008</definedName>
    <definedName name="借款还本付息估算表">#REF!</definedName>
    <definedName name="金" hidden="1">{#N/A,#N/A,TRUE,"封面";#N/A,#N/A,TRUE,"目录";#N/A,#N/A,TRUE,"程序统计";#N/A,#N/A,TRUE,"管理计划";#N/A,#N/A,TRUE,"物资";#N/A,#N/A,TRUE,"机具";#N/A,#N/A,TRUE,"劳力计划"}</definedName>
    <definedName name="金合欢">#REF!</definedName>
    <definedName name="进口代理费">[71]参数!#REF!</definedName>
    <definedName name="进口商品检验费">#REF!</definedName>
    <definedName name="进口设备费调节参数">#REF!</definedName>
    <definedName name="净水系统">#REF!</definedName>
    <definedName name="静态外方注册资本">#REF!</definedName>
    <definedName name="静态中方注册资本">#REF!</definedName>
    <definedName name="就" hidden="1">{"'现金流量表（全部投资）'!$B$4:$P$23"}</definedName>
    <definedName name="可" hidden="1">{"'现金流量表（全部投资）'!$B$4:$P$23"}</definedName>
    <definedName name="可就可可" hidden="1">{"'现金流量表（全部投资）'!$B$4:$P$23"}</definedName>
    <definedName name="扣除外资">#REF!</definedName>
    <definedName name="老">#REF!</definedName>
    <definedName name="了了" hidden="1">{"'现金流量表（全部投资）'!$B$4:$P$23"}</definedName>
    <definedName name="利润与损益_估_算_表">#REF!</definedName>
    <definedName name="联合试运转费">#REF!</definedName>
    <definedName name="六道">#REF!</definedName>
    <definedName name="妈妈">#REF!</definedName>
    <definedName name="煤泥池回收装置">#REF!</definedName>
    <definedName name="美元与人民币比价">1/8.32</definedName>
    <definedName name="年上涨指数">#REF!</definedName>
    <definedName name="凝结水处理系统_外商总包">#REF!</definedName>
    <definedName name="排序">#REF!</definedName>
    <definedName name="旁路系统">#REF!</definedName>
    <definedName name="配套融资">#REF!</definedName>
    <definedName name="配套融资价差预备">#REF!</definedName>
    <definedName name="配套融资建设期利息">#REF!</definedName>
    <definedName name="其他">([22]表二!#REF!*1.1)*(1+(POWER((1+物价指数),2)-1))/(#REF!*10000)</definedName>
    <definedName name="其他费计算方式">#REF!</definedName>
    <definedName name="其他费用调节参数">#REF!</definedName>
    <definedName name="其他费用概算表">([22]表二!#REF!*1.1)*(1+(POWER((1+物价指数),2)-1))/(#REF!*10000)</definedName>
    <definedName name="其他费用估算表">([22]表二!#REF!*1.1)*(1+(POWER((1+物价指数),2)-1))/(#REF!*10000)</definedName>
    <definedName name="其他屋面楼面板_预制.预应力">#REF!</definedName>
    <definedName name="其它融资">#REF!</definedName>
    <definedName name="其它设计费">#REF!</definedName>
    <definedName name="其它注资">#REF!</definedName>
    <definedName name="其它注资比例">#REF!</definedName>
    <definedName name="其中外方注册资本比例">'[72]表六 '!#REF!</definedName>
    <definedName name="其中中方注册资本比例">#REF!</definedName>
    <definedName name="企业自筹和建设期利息">#REF!+#REF!+#REF!+#REF!+#REF!+#REF!</definedName>
    <definedName name="企业自筹利率">0.1242</definedName>
    <definedName name="起重机械_外商总包">#REF!</definedName>
    <definedName name="汽机本体">#REF!</definedName>
    <definedName name="汽机附属及辅助设备">#REF!</definedName>
    <definedName name="汽机系统">#REF!</definedName>
    <definedName name="汽轮发电机组">#REF!</definedName>
    <definedName name="汽轮机低压旁路系统管道">'[10]30万表三'!#REF!</definedName>
    <definedName name="汽水管道_外商总包">#REF!</definedName>
    <definedName name="清" hidden="1">{"'现金流量表（全部投资）'!$B$4:$P$23"}</definedName>
    <definedName name="清单" hidden="1">{"'现金流量表（全部投资）'!$B$4:$P$23"}</definedName>
    <definedName name="清单汇总" hidden="1">{"'费率表'!$A$1:$N$18"}</definedName>
    <definedName name="取费" hidden="1">{"'现金流量表（全部投资）'!$B$4:$P$23"}</definedName>
    <definedName name="取费_1" hidden="1">{"'现金流量表（全部投资）'!$B$4:$P$23"}</definedName>
    <definedName name="取费_2" hidden="1">{"'现金流量表（全部投资）'!$B$4:$P$23"}</definedName>
    <definedName name="燃供二">#REF!</definedName>
    <definedName name="燃煤系统">#REF!</definedName>
    <definedName name="燃油系统">#REF!</definedName>
    <definedName name="燃油折蒸汽系数">#REF!</definedName>
    <definedName name="热控部分" hidden="1">{"'现金流量表（全部投资）'!$B$4:$P$23"}</definedName>
    <definedName name="热力系统">#REF!</definedName>
    <definedName name="人" hidden="1">#REF!</definedName>
    <definedName name="人工">[64]表二甲机务F型!#REF!</definedName>
    <definedName name="人类">[68]建筑定额!$A$1:$N$378</definedName>
    <definedName name="人民币与美元比价">8.32</definedName>
    <definedName name="融资">#REF!</definedName>
    <definedName name="设">[73]化水!$A$1:$L$257</definedName>
    <definedName name="设1">[73]化水!$A$1:$L$257</definedName>
    <definedName name="设备">[74]除灰系统表二!#REF!</definedName>
    <definedName name="设备购置费">#REF!</definedName>
    <definedName name="设备价">#REF!</definedName>
    <definedName name="设备系数">[62]除灰系统表二!#REF!</definedName>
    <definedName name="生_产_成_本_估_算_表">#REF!</definedName>
    <definedName name="生产成本和费用估算表">#REF!</definedName>
    <definedName name="生活、消防、工业水泵房">#REF!</definedName>
    <definedName name="生活污水处理系统">#REF!</definedName>
    <definedName name="省局融资">#REF!</definedName>
    <definedName name="省局注资">#REF!</definedName>
    <definedName name="省局注资比例">#REF!</definedName>
    <definedName name="省自筹和建设期利息">#REF!+#REF!+#REF!+#REF!+#REF!+#REF!</definedName>
    <definedName name="省自筹利率">0.1242</definedName>
    <definedName name="施工">#REF!</definedName>
    <definedName name="施工电源">[75]QTFYJSB!#REF!</definedName>
    <definedName name="施工进度_年份">#REF!</definedName>
    <definedName name="施工用电">#REF!</definedName>
    <definedName name="石膏脱水系统建筑">[67]建筑表三!$J$350</definedName>
    <definedName name="石灰石浆液制备系统建筑">[67]建筑表三!$J$203</definedName>
    <definedName name="市自筹和建设期利息">#REF!+#REF!+#REF!+#REF!+#REF!+#REF!</definedName>
    <definedName name="市自筹利率">0.1242</definedName>
    <definedName name="试验室设备">#REF!</definedName>
    <definedName name="是">#REF!</definedName>
    <definedName name="手算利息" hidden="1">#REF!</definedName>
    <definedName name="售电单位成本外加价">230</definedName>
    <definedName name="售热单位成本外加价">10</definedName>
    <definedName name="输煤系统_外商总包">#REF!</definedName>
    <definedName name="数据库一">#REF!</definedName>
    <definedName name="双鸭山">([22]表二!#REF!*1.1)*(1+(POWER((1+物价指数),2)-1))/(#REF!*10000)</definedName>
    <definedName name="双鸭山1">([58]表二!#REF!*1.1)*(1+(POWER((1+物价指数),2)-1))/(#REF!*10000)</definedName>
    <definedName name="水" hidden="1">{"'现金流量表（全部投资）'!$B$4:$P$23"}</definedName>
    <definedName name="水除二">#REF!</definedName>
    <definedName name="水力">[68]建筑定额!$A$1:$N$378</definedName>
    <definedName name="水力除灰">[68]建筑定额!$A$1:$N$378</definedName>
    <definedName name="水汽取氧系统_外商总包">#REF!</definedName>
    <definedName name="说明">[76]TT!$X$26</definedName>
    <definedName name="酸洗系统">#REF!</definedName>
    <definedName name="损益、利润分配估算表">#REF!</definedName>
    <definedName name="提" hidden="1">{"'现金流量表（全部投资）'!$B$4:$P$23"}</definedName>
    <definedName name="提_1" hidden="1">{"'现金流量表（全部投资）'!$B$4:$P$23"}</definedName>
    <definedName name="提_2" hidden="1">{"'现金流量表（全部投资）'!$B$4:$P$23"}</definedName>
    <definedName name="通关手续费">#REF!</definedName>
    <definedName name="投____资____总____额____及____资____金____筹____措____表">#REF!</definedName>
    <definedName name="投产年供热成本分摊比">#REF!/(#REF!+#REF!)</definedName>
    <definedName name="投产年流贷利息">38</definedName>
    <definedName name="投产年流动资金贷款利息">75</definedName>
    <definedName name="投资比例">#REF!</definedName>
    <definedName name="投资总额及资金筹措表">#REF!</definedName>
    <definedName name="土建材差">#REF!</definedName>
    <definedName name="土建差2" hidden="1">{"'现金流量表（全部投资）'!$B$4:$P$23"}</definedName>
    <definedName name="土建机械价差表">#REF!</definedName>
    <definedName name="土建设备营业税">#REF!</definedName>
    <definedName name="脱硫表二" hidden="1">{"'现金流量表（全部投资）'!$B$4:$P$23"}</definedName>
    <definedName name="脱硫表二_1" hidden="1">{"'现金流量表（全部投资）'!$B$4:$P$23"}</definedName>
    <definedName name="脱硫表二_2" hidden="1">{"'现金流量表（全部投资）'!$B$4:$P$23"}</definedName>
    <definedName name="脱硫表三">[77]表三!#REF!</definedName>
    <definedName name="脱硫控制电缆">[78]设备及材料!#REF!</definedName>
    <definedName name="外部">[57]万元指标1!#REF!</definedName>
    <definedName name="外贷本金和建设期利息">#REF!+#REF!+#REF!+#REF!+#REF!+#REF!</definedName>
    <definedName name="外贷利率">0.03</definedName>
    <definedName name="外汇额度">3500</definedName>
    <definedName name="完">([58]表二!#REF!*1.1)*(1+(POWER((1+物价指数),2)-1))/(#REF!*10000)</definedName>
    <definedName name="我">([58]表二!#REF!*1.1)*(1+(POWER((1+物价指数),2)-1))/(#REF!*10000)</definedName>
    <definedName name="我1">([58]表二!#REF!*1.1)*(1+(POWER((1+物价指数),2)-1))/(#REF!*10000)</definedName>
    <definedName name="无缝钢管_____Φ25×2">#N/A</definedName>
    <definedName name="无缝钢管_____Φ25×2_______________________________安装">#REF!</definedName>
    <definedName name="无缝钢管_____Φ25×2_______________________________主材">#REF!</definedName>
    <definedName name="无缝钢管_____Φ25×21">#N/A</definedName>
    <definedName name="无缝钢管_____Φ32×2.5">#N/A</definedName>
    <definedName name="无缝钢管_____Φ32×2.5____________________________安装">#REF!</definedName>
    <definedName name="无缝钢管_____Φ32×2.5____________________________主材">#REF!</definedName>
    <definedName name="无缝钢管_____Φ32×2.51">#N/A</definedName>
    <definedName name="无缝钢管_____Φ57×3">#N/A</definedName>
    <definedName name="无缝钢管_____Φ57×3_______________________________主材">#REF!</definedName>
    <definedName name="无缝钢管损耗">#REF!</definedName>
    <definedName name="物价指数">0.06</definedName>
    <definedName name="限额设计控制指标调整一览表">#REF!</definedName>
    <definedName name="项目">[62]除灰系统表二!#REF!</definedName>
    <definedName name="消耗性材料汇总表">#REF!</definedName>
    <definedName name="小">#REF!</definedName>
    <definedName name="小计">#REF!</definedName>
    <definedName name="小小" hidden="1">#REF!</definedName>
    <definedName name="小型热电项目">[79]预算构成!#REF!</definedName>
    <definedName name="新表" hidden="1">{"'现金流量表（全部投资）'!$B$4:$P$23"}</definedName>
    <definedName name="新封" hidden="1">{"'现金流量表（全部投资）'!$B$4:$P$23"}</definedName>
    <definedName name="新封_1" hidden="1">{"'现金流量表（全部投资）'!$B$4:$P$23"}</definedName>
    <definedName name="新封_2" hidden="1">{"'现金流量表（全部投资）'!$B$4:$P$23"}</definedName>
    <definedName name="新海">([22]表二!#REF!*1.1)*(1+(POWER((1+物价指数),2)-1))/(#REF!*10000)</definedName>
    <definedName name="新兴">#REF!</definedName>
    <definedName name="修配系统">#REF!</definedName>
    <definedName name="循环水泵房_外商总包">#REF!</definedName>
    <definedName name="循环水加氯处理系统">#REF!</definedName>
    <definedName name="压缩空气系统">#REF!</definedName>
    <definedName name="压油贷款和建设期利息">#REF!+#REF!+#REF!+#REF!+#REF!+#REF!</definedName>
    <definedName name="压油贷款利率">0.1008</definedName>
    <definedName name="烟囱">#REF!</definedName>
    <definedName name="烟风煤管道_________外商总包">#REF!</definedName>
    <definedName name="乙">#REF!</definedName>
    <definedName name="银行财务费">[80]参数!#REF!</definedName>
    <definedName name="引b2">#REF!</definedName>
    <definedName name="引b3">#REF!</definedName>
    <definedName name="应会">#REF!</definedName>
    <definedName name="影响力" hidden="1">{"'现金流量表（全部投资）'!$B$4:$P$23"}</definedName>
    <definedName name="影响力_1" hidden="1">{"'现金流量表（全部投资）'!$B$4:$P$23"}</definedName>
    <definedName name="影响力_2" hidden="1">{"'现金流量表（全部投资）'!$B$4:$P$23"}</definedName>
    <definedName name="优惠" hidden="1">{"'费率表'!$A$1:$N$18"}</definedName>
    <definedName name="油价">#REF!</definedName>
    <definedName name="油漆保温" hidden="1">{#N/A,#N/A,TRUE,"封面";#N/A,#N/A,TRUE,"目录";#N/A,#N/A,TRUE,"程序统计";#N/A,#N/A,TRUE,"管理计划";#N/A,#N/A,TRUE,"物资";#N/A,#N/A,TRUE,"机具";#N/A,#N/A,TRUE,"劳力计划"}</definedName>
    <definedName name="油漆保温1" hidden="1">{#N/A,#N/A,TRUE,"封面";#N/A,#N/A,TRUE,"目录";#N/A,#N/A,TRUE,"程序统计";#N/A,#N/A,TRUE,"管理计划";#N/A,#N/A,TRUE,"物资";#N/A,#N/A,TRUE,"机具";#N/A,#N/A,TRUE,"劳力计划"}</definedName>
    <definedName name="油漆测算______特种氰凝PA106">'[10]30万表三'!#REF!</definedName>
    <definedName name="油折蒸汽系数">#REF!</definedName>
    <definedName name="有意义" hidden="1">{"'现金流量表（全部投资）'!$B$4:$P$23"}</definedName>
    <definedName name="有意义_1" hidden="1">{"'现金流量表（全部投资）'!$B$4:$P$23"}</definedName>
    <definedName name="有意义_2" hidden="1">{"'现金流量表（全部投资）'!$B$4:$P$23"}</definedName>
    <definedName name="与07限额比较">[81]表三!#REF!</definedName>
    <definedName name="雨水泵房">#REF!</definedName>
    <definedName name="预脱盐系统">#REF!</definedName>
    <definedName name="元" hidden="1">#REF!</definedName>
    <definedName name="原______始______数______据">#REF!</definedName>
    <definedName name="原始数据">#REF!</definedName>
    <definedName name="月度" hidden="1">{#N/A,#N/A,TRUE,"封面";#N/A,#N/A,TRUE,"目录";#N/A,#N/A,TRUE,"程序统计";#N/A,#N/A,TRUE,"管理计划";#N/A,#N/A,TRUE,"物资";#N/A,#N/A,TRUE,"机具";#N/A,#N/A,TRUE,"劳力计划"}</definedName>
    <definedName name="运行时间">#REF!</definedName>
    <definedName name="运杂费率">#REF!</definedName>
    <definedName name="增值税">#REF!</definedName>
    <definedName name="增值税１">#REF!</definedName>
    <definedName name="张">#REF!</definedName>
    <definedName name="张俊音">#REF!</definedName>
    <definedName name="制粉系统">#REF!</definedName>
    <definedName name="制氢系统_外商总包">#REF!</definedName>
    <definedName name="中低压">#REF!</definedName>
    <definedName name="中国" hidden="1">{#N/A,#N/A,TRUE,"封面";#N/A,#N/A,TRUE,"目录";#N/A,#N/A,TRUE,"程序统计";#N/A,#N/A,TRUE,"管理计划";#N/A,#N/A,TRUE,"物资";#N/A,#N/A,TRUE,"机具";#N/A,#N/A,TRUE,"劳力计划"}</definedName>
    <definedName name="重打范围">[82]运!#REF!</definedName>
    <definedName name="重油价">[83]化水B3!#REF!</definedName>
    <definedName name="主材">[62]除灰系统表二!#REF!</definedName>
    <definedName name="主材系数">[62]除灰系统表二!#REF!</definedName>
    <definedName name="主厂房">[84]定额!$1:$605</definedName>
    <definedName name="主蒸汽至汽封供汽及排汽管道">'[10]30万表三'!#REF!</definedName>
    <definedName name="注册资本">#REF!</definedName>
    <definedName name="注册资本比例">#REF!</definedName>
    <definedName name="注册资本金比例">#REF!</definedName>
    <definedName name="注册资本投入与收益表">#REF!</definedName>
    <definedName name="注资">#REF!</definedName>
    <definedName name="注资比例_占动态投资">#REF!</definedName>
    <definedName name="注资比例_占总投资">#REF!</definedName>
    <definedName name="专业调整系数">#REF!</definedName>
    <definedName name="装置性材料汇总表">#REF!</definedName>
    <definedName name="资_产_负_债_表">#REF!</definedName>
    <definedName name="资_金_来_源_与_运_用_表">#REF!</definedName>
    <definedName name="资产负债表">#REF!</definedName>
    <definedName name="资金来源与运用表">#REF!</definedName>
    <definedName name="综合概算表">#REF!</definedName>
    <definedName name="总___综_合___概_算_表">#REF!</definedName>
    <definedName name="总表比较">([22]表二!#REF!*1.1)*(1+(POWER((1+物价指数),2)-1))/(#REF!*10000)</definedName>
    <definedName name="总容量">#REF!</definedName>
    <definedName name="전">#REF!</definedName>
    <definedName name="주택사업본부">#REF!</definedName>
    <definedName name="철구사업본부">#REF!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0" i="19" l="1"/>
  <c r="E129" i="19"/>
  <c r="E128" i="19"/>
  <c r="E127" i="19"/>
  <c r="E126" i="19"/>
  <c r="E125" i="19"/>
  <c r="E124" i="19"/>
  <c r="E123" i="19"/>
  <c r="E122" i="19"/>
  <c r="E121" i="19"/>
  <c r="E120" i="19"/>
  <c r="E119" i="19"/>
  <c r="E118" i="19"/>
  <c r="E117" i="19"/>
  <c r="E116" i="19"/>
  <c r="E114" i="19"/>
  <c r="E113" i="19"/>
  <c r="E112" i="19"/>
  <c r="E111" i="19"/>
  <c r="E110" i="19"/>
  <c r="E109" i="19"/>
  <c r="E108" i="19"/>
  <c r="E107" i="19"/>
  <c r="E106" i="19"/>
  <c r="E105" i="19"/>
  <c r="E104" i="19"/>
  <c r="E103" i="19"/>
  <c r="E102" i="19"/>
  <c r="E49" i="19"/>
  <c r="E48" i="19"/>
  <c r="E47" i="19"/>
  <c r="E46" i="19"/>
  <c r="E45" i="19"/>
  <c r="E44" i="19"/>
  <c r="E43" i="19"/>
  <c r="E42" i="19"/>
  <c r="E41" i="19"/>
  <c r="E40" i="19"/>
  <c r="E39" i="19"/>
  <c r="E38" i="19"/>
  <c r="E36" i="19"/>
  <c r="E35" i="19"/>
  <c r="E33" i="19"/>
  <c r="E32" i="19"/>
  <c r="E31" i="19"/>
  <c r="E30" i="19"/>
  <c r="E29" i="19"/>
  <c r="E28" i="19"/>
  <c r="E27" i="19"/>
  <c r="E26" i="19"/>
  <c r="E24" i="19"/>
  <c r="E23" i="19"/>
  <c r="E22" i="19"/>
  <c r="E21" i="19"/>
  <c r="E20" i="19"/>
  <c r="E19" i="19"/>
  <c r="E18" i="19"/>
  <c r="E17" i="19"/>
  <c r="E16" i="19"/>
  <c r="E14" i="19"/>
  <c r="E13" i="19"/>
  <c r="E12" i="19"/>
  <c r="E11" i="19"/>
  <c r="E10" i="19"/>
  <c r="E9" i="19"/>
</calcChain>
</file>

<file path=xl/sharedStrings.xml><?xml version="1.0" encoding="utf-8"?>
<sst xmlns="http://schemas.openxmlformats.org/spreadsheetml/2006/main" count="500" uniqueCount="229">
  <si>
    <r>
      <rPr>
        <b/>
        <sz val="12"/>
        <rFont val="宋体"/>
        <family val="3"/>
        <charset val="134"/>
      </rPr>
      <t>建筑和安装工程量清单报价表</t>
    </r>
    <r>
      <rPr>
        <b/>
        <sz val="12"/>
        <rFont val="Times New Roman"/>
        <family val="1"/>
      </rPr>
      <t xml:space="preserve"> Bill of Quanty of Civil Works and Installation</t>
    </r>
  </si>
  <si>
    <r>
      <rPr>
        <sz val="9"/>
        <rFont val="宋体"/>
        <family val="3"/>
        <charset val="134"/>
      </rPr>
      <t>金额单位：美元</t>
    </r>
    <r>
      <rPr>
        <sz val="9"/>
        <rFont val="Times New Roman"/>
        <family val="1"/>
      </rPr>
      <t xml:space="preserve">  Currency: USD</t>
    </r>
  </si>
  <si>
    <t>At present, there are no structural drawings. The list is only used for the construction bidding. The specific quantities of work will be reviewed and adjusted after the construction drawings are finalized.</t>
  </si>
  <si>
    <t>编号
No.</t>
  </si>
  <si>
    <r>
      <rPr>
        <sz val="9"/>
        <rFont val="宋体"/>
        <family val="3"/>
        <charset val="134"/>
      </rPr>
      <t>项目名称及规范</t>
    </r>
    <r>
      <rPr>
        <sz val="9"/>
        <rFont val="Times New Roman"/>
        <family val="1"/>
      </rPr>
      <t xml:space="preserve">
Item Name</t>
    </r>
  </si>
  <si>
    <t>技术规格/项目特征
Description</t>
  </si>
  <si>
    <r>
      <rPr>
        <sz val="9"/>
        <rFont val="宋体"/>
        <family val="3"/>
        <charset val="134"/>
      </rPr>
      <t>单位</t>
    </r>
    <r>
      <rPr>
        <sz val="9"/>
        <rFont val="Times New Roman"/>
        <family val="1"/>
      </rPr>
      <t xml:space="preserve">
Unit</t>
    </r>
  </si>
  <si>
    <r>
      <rPr>
        <sz val="9"/>
        <rFont val="宋体"/>
        <family val="3"/>
        <charset val="134"/>
      </rPr>
      <t>工程量</t>
    </r>
    <r>
      <rPr>
        <sz val="9"/>
        <rFont val="Times New Roman"/>
        <family val="1"/>
      </rPr>
      <t xml:space="preserve">
QTY</t>
    </r>
  </si>
  <si>
    <r>
      <rPr>
        <sz val="9"/>
        <rFont val="宋体"/>
        <family val="3"/>
        <charset val="134"/>
      </rPr>
      <t>单价</t>
    </r>
    <r>
      <rPr>
        <sz val="9"/>
        <rFont val="Times New Roman"/>
        <family val="1"/>
      </rPr>
      <t xml:space="preserve">
Unit Price
(ZAR)</t>
    </r>
  </si>
  <si>
    <r>
      <rPr>
        <sz val="9"/>
        <rFont val="宋体"/>
        <family val="3"/>
        <charset val="134"/>
      </rPr>
      <t>合价</t>
    </r>
    <r>
      <rPr>
        <sz val="9"/>
        <rFont val="Times New Roman"/>
        <family val="1"/>
      </rPr>
      <t xml:space="preserve">
Total Price
(ZAR)</t>
    </r>
  </si>
  <si>
    <r>
      <rPr>
        <sz val="9"/>
        <rFont val="宋体"/>
        <family val="3"/>
        <charset val="134"/>
      </rPr>
      <t>材料设备甲、乙供</t>
    </r>
    <r>
      <rPr>
        <sz val="9"/>
        <rFont val="Times New Roman"/>
        <family val="1"/>
      </rPr>
      <t>Materials supplied by</t>
    </r>
  </si>
  <si>
    <t>备注</t>
  </si>
  <si>
    <t/>
  </si>
  <si>
    <r>
      <rPr>
        <sz val="9"/>
        <rFont val="宋体"/>
        <family val="3"/>
        <charset val="134"/>
      </rPr>
      <t>集中控制楼O</t>
    </r>
    <r>
      <rPr>
        <sz val="9"/>
        <rFont val="Times New Roman"/>
        <family val="1"/>
      </rPr>
      <t>&amp;M  Building</t>
    </r>
  </si>
  <si>
    <t>1 座/set</t>
  </si>
  <si>
    <t>1）</t>
  </si>
  <si>
    <r>
      <rPr>
        <sz val="9"/>
        <rFont val="宋体"/>
        <family val="3"/>
        <charset val="134"/>
      </rPr>
      <t>一般土建</t>
    </r>
    <r>
      <rPr>
        <sz val="9"/>
        <rFont val="Times New Roman"/>
        <family val="1"/>
      </rPr>
      <t xml:space="preserve"> Civil Works</t>
    </r>
  </si>
  <si>
    <r>
      <rPr>
        <sz val="9"/>
        <rFont val="宋体"/>
        <family val="3"/>
        <charset val="134"/>
      </rPr>
      <t>土方开挖</t>
    </r>
    <r>
      <rPr>
        <sz val="9"/>
        <rFont val="Times New Roman"/>
        <family val="1"/>
      </rPr>
      <t xml:space="preserve">
Earthwork excavation</t>
    </r>
  </si>
  <si>
    <t xml:space="preserve">1.Utilizing machine and manual assisstance;
2.Depth of Excavation refer to the drawing;
3.The soil should be placed closely , kept dry and be ready for backfilling purposes.
4.Other detail refer to Appendix-Technical Specification and drawing.
</t>
  </si>
  <si>
    <t>m³</t>
  </si>
  <si>
    <r>
      <rPr>
        <sz val="10"/>
        <rFont val="宋体"/>
        <family val="3"/>
        <charset val="134"/>
      </rPr>
      <t>乙供</t>
    </r>
    <r>
      <rPr>
        <sz val="10"/>
        <rFont val="Times New Roman"/>
        <family val="1"/>
      </rPr>
      <t xml:space="preserve">
Party B</t>
    </r>
  </si>
  <si>
    <r>
      <rPr>
        <sz val="9"/>
        <rFont val="宋体"/>
        <family val="3"/>
        <charset val="134"/>
      </rPr>
      <t>土方回填</t>
    </r>
    <r>
      <rPr>
        <sz val="9"/>
        <rFont val="Times New Roman"/>
        <family val="1"/>
      </rPr>
      <t xml:space="preserve"> Soil Backfilling</t>
    </r>
  </si>
  <si>
    <t>1.The backfill soil is made from the soil obtained during the excavation of the foundation.
2.Each layer backfilling and the thickness is not more than 300mm;
3.Compacted to at least 95% of the maximum density based on the modified proctor test;
4.Other detail refer to Appendix-Technical Specification and drawing;</t>
  </si>
  <si>
    <t>C20 垫层混凝土 Lean Concrete</t>
  </si>
  <si>
    <t>1. Pouring and curing concrete; 
2. Shuttering and deshuttering; 
3.Lay 2 layers of  polyethylene vapor barrier;
4.Anti-termite measures below concrete;
5.Other detail refer to Appendix-Technical Specification and drawing;</t>
  </si>
  <si>
    <r>
      <rPr>
        <sz val="9"/>
        <rFont val="宋体"/>
        <family val="3"/>
        <charset val="134"/>
      </rPr>
      <t>钢筋混凝土基础</t>
    </r>
    <r>
      <rPr>
        <sz val="9"/>
        <rFont val="Times New Roman"/>
        <family val="1"/>
      </rPr>
      <t xml:space="preserve">
Reinforced Concrete Foundation</t>
    </r>
  </si>
  <si>
    <t>1.Pouring and curing concrete; 
2.Fabrication, installation and removal of formwork and support; 
3.Reinforcement fabrication and installation;
4.Fabrication and installation of various embedded (sleeve and plate) parts;
5.Compressive stength of C30;
6.Other detail refer to Appendix-Technical Specification and drawing;</t>
  </si>
  <si>
    <t>砖墙基础Brick Foundation</t>
  </si>
  <si>
    <r>
      <rPr>
        <sz val="9"/>
        <rFont val="Times New Roman"/>
        <family val="1"/>
      </rPr>
      <t>330</t>
    </r>
    <r>
      <rPr>
        <sz val="9"/>
        <rFont val="宋体"/>
        <family val="3"/>
        <charset val="134"/>
      </rPr>
      <t>厚砖砌体墙</t>
    </r>
    <r>
      <rPr>
        <sz val="9"/>
        <rFont val="Times New Roman"/>
        <family val="1"/>
      </rPr>
      <t xml:space="preserve">
330mm Mansory Brick Wall</t>
    </r>
  </si>
  <si>
    <t>集水罐基础(共2个)Base of the water  tank(2)</t>
  </si>
  <si>
    <r>
      <rPr>
        <sz val="9"/>
        <rFont val="宋体"/>
        <family val="3"/>
        <charset val="134"/>
      </rPr>
      <t>C20混凝土垫层</t>
    </r>
    <r>
      <rPr>
        <sz val="9"/>
        <rFont val="Times New Roman"/>
        <family val="1"/>
      </rPr>
      <t xml:space="preserve">   C20 concrete base layer</t>
    </r>
  </si>
  <si>
    <r>
      <t>2.</t>
    </r>
    <r>
      <rPr>
        <sz val="9"/>
        <rFont val="宋体"/>
        <family val="3"/>
        <charset val="134"/>
      </rPr>
      <t>钢筋混凝土基础</t>
    </r>
    <r>
      <rPr>
        <sz val="9"/>
        <rFont val="Times New Roman"/>
        <family val="1"/>
      </rPr>
      <t xml:space="preserve">
Reinforced concrete foundation</t>
    </r>
  </si>
  <si>
    <r>
      <rPr>
        <sz val="9"/>
        <rFont val="Times New Roman"/>
        <family val="1"/>
      </rPr>
      <t>3. 220</t>
    </r>
    <r>
      <rPr>
        <sz val="9"/>
        <rFont val="宋体"/>
        <family val="3"/>
        <charset val="134"/>
      </rPr>
      <t>厚砖砌体墙</t>
    </r>
    <r>
      <rPr>
        <sz val="9"/>
        <rFont val="Times New Roman"/>
        <family val="1"/>
      </rPr>
      <t xml:space="preserve">
220mm Mansory Brick Wall</t>
    </r>
  </si>
  <si>
    <r>
      <rPr>
        <sz val="9"/>
        <rFont val="Times New Roman"/>
        <family val="1"/>
      </rPr>
      <t>4.150mm</t>
    </r>
    <r>
      <rPr>
        <sz val="9"/>
        <rFont val="宋体"/>
        <family val="3"/>
        <charset val="134"/>
      </rPr>
      <t>厚承台钢筋混凝土板</t>
    </r>
    <r>
      <rPr>
        <sz val="9"/>
        <rFont val="Times New Roman"/>
        <family val="1"/>
      </rPr>
      <t xml:space="preserve">                                                     150mm Thick Slab of Reinforced Concrete C20</t>
    </r>
  </si>
  <si>
    <t>m²</t>
  </si>
  <si>
    <t>钢筋混凝土电缆沟Reinforced concrete cable trench</t>
  </si>
  <si>
    <t>1.Pouring and curing concrete; 
2.Fabrication, installation and removal of formwork and support; 
3.Reinforcement fabrication and installation;
4.Fabrication and installation of various embedded (sleeve and plate) parts;
5.Compressive stength of C30
6.type of cement is V(as per ASTM)+ Corrosion inhibitor;
7.other detail refer to Appendix-Technical Specification and drawing;</t>
  </si>
  <si>
    <r>
      <rPr>
        <sz val="9"/>
        <rFont val="宋体"/>
        <family val="3"/>
        <charset val="134"/>
      </rPr>
      <t xml:space="preserve">钢盖板     </t>
    </r>
    <r>
      <rPr>
        <sz val="9"/>
        <rFont val="Times New Roman"/>
        <family val="1"/>
      </rPr>
      <t>Steel slab</t>
    </r>
  </si>
  <si>
    <t>1.Including the procurement, production and installation of materials                                                                         2other detail refer to Appendix-Technical Specification and drawing;</t>
  </si>
  <si>
    <r>
      <rPr>
        <sz val="9"/>
        <rFont val="宋体"/>
        <family val="3"/>
        <charset val="134"/>
      </rPr>
      <t>钢筋混凝土基础梁</t>
    </r>
    <r>
      <rPr>
        <sz val="9"/>
        <rFont val="Times New Roman"/>
        <family val="1"/>
      </rPr>
      <t xml:space="preserve"> Reinforced Concrete Foundation Beam</t>
    </r>
  </si>
  <si>
    <r>
      <rPr>
        <sz val="9"/>
        <rFont val="宋体"/>
        <family val="3"/>
        <charset val="134"/>
      </rPr>
      <t>钢筋混凝土基础柱</t>
    </r>
    <r>
      <rPr>
        <sz val="9"/>
        <rFont val="Times New Roman"/>
        <family val="1"/>
      </rPr>
      <t xml:space="preserve"> Reinforced Concrete Foundation Column</t>
    </r>
  </si>
  <si>
    <t>1.Pouring and curing concrete; 
2.Fabrication, installation and removal of formwork and support; 
3.Reinforcement fabrication and installation;
4.Fabrication and installation of various embedded (sleeve and plate) parts;
5.Compressive stength of 28days cylindrical concrete is 38MPa;
6.type of cement is V(as per ASTM)+ Corrosion inhibitor;
7.other detail refer to Appendix-Technical Specification and drawing;</t>
  </si>
  <si>
    <r>
      <rPr>
        <sz val="9"/>
        <rFont val="宋体"/>
        <family val="3"/>
        <charset val="134"/>
      </rPr>
      <t>基础防水</t>
    </r>
    <r>
      <rPr>
        <sz val="9"/>
        <rFont val="Times New Roman"/>
        <family val="1"/>
      </rPr>
      <t xml:space="preserve"> Water-proof of Foundation</t>
    </r>
  </si>
  <si>
    <t>1. Base cleaning; 
2. Troweling (applying) paint, two layers of coal tar epoxy or polyurethane, total dry film thickness ≥600μm.
3.Other detail refer to Appendix-Technical Specification and drawing.</t>
  </si>
  <si>
    <r>
      <rPr>
        <sz val="9"/>
        <rFont val="宋体"/>
        <family val="3"/>
        <charset val="134"/>
      </rPr>
      <t>普通地砖面层</t>
    </r>
    <r>
      <rPr>
        <sz val="9"/>
        <rFont val="Times New Roman"/>
        <family val="1"/>
      </rPr>
      <t xml:space="preserve">
Normal Ceramic Tile</t>
    </r>
  </si>
  <si>
    <t xml:space="preserve">1) 6mm THICK CERAMIC TILE LAID IN CEMENT SAND MORTAR (1:5)
2) 75mm THICK P.C.C SCREED (1:4:8)
3) 50mm THICK BLINDING CONCRETE
4) 250–300 MICRON (μm) POLYTHENE MEMBRANE
5) G7 MATERIAL (MAX PARTICAL SIZE 37.5mm) UP 95% OF MDD AT OMC
6) COMPACTED PLATFORM
</t>
  </si>
  <si>
    <r>
      <rPr>
        <sz val="9"/>
        <rFont val="宋体"/>
        <family val="3"/>
        <charset val="134"/>
      </rPr>
      <t>自流平环氧漆地面</t>
    </r>
    <r>
      <rPr>
        <sz val="9"/>
        <rFont val="Times New Roman"/>
        <family val="1"/>
      </rPr>
      <t xml:space="preserve">
Self-Levelling Epoxy</t>
    </r>
  </si>
  <si>
    <t xml:space="preserve">1) GREY SELF-LEVELLING EPOXY
2) 100mm THICK POWER FLOATED CONCRETE SLAB
3) 100mm THICK SAND FILLING 
4) G7 MATERIAL (MAX PARTICAL SIZE 37.5mm) UP 95% OF MDD AT OMC
5) COMPACTED PLATFORM
</t>
  </si>
  <si>
    <r>
      <rPr>
        <sz val="9"/>
        <rFont val="宋体"/>
        <family val="3"/>
        <charset val="134"/>
      </rPr>
      <t>钢筋混凝土结构框架</t>
    </r>
    <r>
      <rPr>
        <sz val="9"/>
        <rFont val="Times New Roman"/>
        <family val="1"/>
      </rPr>
      <t xml:space="preserve">
Reinforced concrete structural frame</t>
    </r>
  </si>
  <si>
    <t>1. Pouring and curing concrete; 
2. Fabrication, installation and removal of formwork and support; 
3. Fabrication and installation of iron parts;
4.Compressive stength of  C30;
5.Portland cement in accordance with ASTM C 150 type I with addition of pozzolan or type II;
6.Other parameters refer to the concrete specification ;
7.joint sealant(if require).</t>
  </si>
  <si>
    <r>
      <rPr>
        <sz val="9"/>
        <rFont val="宋体"/>
        <family val="3"/>
        <charset val="134"/>
      </rPr>
      <t xml:space="preserve">预制窗梁      </t>
    </r>
    <r>
      <rPr>
        <sz val="9"/>
        <rFont val="Times New Roman"/>
        <family val="1"/>
      </rPr>
      <t>Prefabricated window beam</t>
    </r>
  </si>
  <si>
    <t>1.Details to check the construction drawings for specific details.</t>
  </si>
  <si>
    <r>
      <rPr>
        <sz val="9"/>
        <rFont val="宋体"/>
        <family val="3"/>
        <charset val="134"/>
      </rPr>
      <t>散水</t>
    </r>
    <r>
      <rPr>
        <sz val="9"/>
        <rFont val="Times New Roman"/>
        <family val="1"/>
      </rPr>
      <t xml:space="preserve">
Outdoor Drainage Floor</t>
    </r>
  </si>
  <si>
    <r>
      <rPr>
        <sz val="9"/>
        <rFont val="Times New Roman"/>
        <family val="1"/>
      </rPr>
      <t>1. 100mm Conocrete 20 Mpa</t>
    </r>
    <r>
      <rPr>
        <sz val="9"/>
        <rFont val="宋体"/>
        <family val="3"/>
        <charset val="134"/>
      </rPr>
      <t>；</t>
    </r>
    <r>
      <rPr>
        <sz val="9"/>
        <rFont val="Times New Roman"/>
        <family val="1"/>
      </rPr>
      <t xml:space="preserve">
2. 100mm Compacted Fill Material</t>
    </r>
    <r>
      <rPr>
        <sz val="9"/>
        <rFont val="宋体"/>
        <family val="3"/>
        <charset val="134"/>
      </rPr>
      <t>；</t>
    </r>
    <r>
      <rPr>
        <sz val="9"/>
        <rFont val="Times New Roman"/>
        <family val="1"/>
      </rPr>
      <t xml:space="preserve">
3.  Compacted Platform / Earth</t>
    </r>
  </si>
  <si>
    <t>室外人行道       PAVING FOR SIDE WALK</t>
  </si>
  <si>
    <t>1.Material procurement, transportation and installation,        Include kerb stone,Subgrade treatment, pavement construction 2.Details to check the construction drawings for specific details</t>
  </si>
  <si>
    <t>台阶 Steps</t>
  </si>
  <si>
    <r>
      <rPr>
        <sz val="9"/>
        <rFont val="宋体"/>
        <family val="3"/>
        <charset val="134"/>
      </rPr>
      <t>吊顶</t>
    </r>
    <r>
      <rPr>
        <sz val="9"/>
        <rFont val="Times New Roman"/>
        <family val="1"/>
      </rPr>
      <t xml:space="preserve">
 Suspended Ceiling</t>
    </r>
  </si>
  <si>
    <t xml:space="preserve">1. 4mm Thk Nutec Fibre/Gypsum Board/ Plastic Ceiling Supported On 38x50 WoodenBattens Attached/Suspended Bottom Of Truss @ 600mm c/c.
</t>
  </si>
  <si>
    <t>踢脚线 Skirting</t>
  </si>
  <si>
    <t>6mm Thick Ceramic Tile Laid in Cement Sand Mortar (1:5) 100mm High Skirting</t>
  </si>
  <si>
    <t>m</t>
  </si>
  <si>
    <r>
      <rPr>
        <sz val="9"/>
        <rFont val="宋体"/>
        <family val="3"/>
        <charset val="134"/>
      </rPr>
      <t>金属屋檐排水沟</t>
    </r>
    <r>
      <rPr>
        <sz val="9"/>
        <rFont val="Times New Roman"/>
        <family val="1"/>
      </rPr>
      <t xml:space="preserve">
RAIN WATER
GUTTER </t>
    </r>
  </si>
  <si>
    <t>1. Fabrication and installation of eaves gutter; 
2. Installation of downpipe; 
3. Rainwater hopper; 
4. Installation of siphon device; 
5. Paint anti-corrosion; 
6. Fabrication and installation of supports and hangers.
7.Other detail refer to Appendix-Technical Specification and drawing.</t>
  </si>
  <si>
    <r>
      <rPr>
        <sz val="9"/>
        <rFont val="宋体"/>
        <family val="3"/>
        <charset val="134"/>
      </rPr>
      <t>屋面保温隔热</t>
    </r>
    <r>
      <rPr>
        <sz val="9"/>
        <rFont val="Times New Roman"/>
        <family val="1"/>
      </rPr>
      <t xml:space="preserve"> Thermal insulation of benzene panels for roof </t>
    </r>
  </si>
  <si>
    <r>
      <rPr>
        <sz val="9"/>
        <rFont val="Times New Roman"/>
        <family val="1"/>
      </rPr>
      <t>1.Extruded Polystyrene /knauf  Insulation 150mm Thick</t>
    </r>
    <r>
      <rPr>
        <sz val="9"/>
        <color rgb="FFFFC000"/>
        <rFont val="Times New Roman"/>
        <family val="1"/>
      </rPr>
      <t xml:space="preserve">
</t>
    </r>
  </si>
  <si>
    <r>
      <rPr>
        <sz val="9"/>
        <rFont val="宋体"/>
        <family val="3"/>
        <charset val="134"/>
      </rPr>
      <t>屋面工程</t>
    </r>
    <r>
      <rPr>
        <sz val="9"/>
        <rFont val="Times New Roman"/>
        <family val="1"/>
      </rPr>
      <t xml:space="preserve">                   Roofing project</t>
    </r>
  </si>
  <si>
    <t xml:space="preserve"> Steel roof slab, wooden roof trusses and purlins,Purchase and installation .</t>
  </si>
  <si>
    <t>40mm DPC</t>
  </si>
  <si>
    <t>Under-floor waterproofing strip Purchase and installation .</t>
  </si>
  <si>
    <r>
      <rPr>
        <sz val="9"/>
        <rFont val="Times New Roman"/>
        <family val="1"/>
      </rPr>
      <t>220</t>
    </r>
    <r>
      <rPr>
        <sz val="9"/>
        <rFont val="宋体"/>
        <family val="3"/>
        <charset val="134"/>
      </rPr>
      <t>厚砖砌体外墙</t>
    </r>
    <r>
      <rPr>
        <sz val="9"/>
        <rFont val="Times New Roman"/>
        <family val="1"/>
      </rPr>
      <t xml:space="preserve">
220mm Mansory External Wall</t>
    </r>
  </si>
  <si>
    <t>1.220mm THk. CMU wall;
2.Out side 220mm Face Brick Masonry,Inner Side Plaster Laid In 1:4 Csmortar Pained WithI Mulsion Paint;
3.3 hour fire rated;
4.Other detail refer to Appendix-Technical Specification and drawing;</t>
  </si>
  <si>
    <r>
      <rPr>
        <b/>
        <sz val="9"/>
        <color rgb="FFFF0000"/>
        <rFont val="Times New Roman"/>
        <family val="1"/>
      </rPr>
      <t>m</t>
    </r>
    <r>
      <rPr>
        <b/>
        <vertAlign val="superscript"/>
        <sz val="9"/>
        <color rgb="FFFF0000"/>
        <rFont val="Times New Roman"/>
        <family val="1"/>
      </rPr>
      <t>3</t>
    </r>
  </si>
  <si>
    <r>
      <rPr>
        <sz val="9"/>
        <rFont val="Times New Roman"/>
        <family val="1"/>
      </rPr>
      <t>200</t>
    </r>
    <r>
      <rPr>
        <sz val="9"/>
        <rFont val="宋体"/>
        <family val="3"/>
        <charset val="134"/>
      </rPr>
      <t>厚砖砌体内墙</t>
    </r>
    <r>
      <rPr>
        <sz val="9"/>
        <rFont val="Times New Roman"/>
        <family val="1"/>
      </rPr>
      <t xml:space="preserve">
200mm Mansory Internal Wall</t>
    </r>
  </si>
  <si>
    <t>1.200mm THk. CMU wall;
2.Other detail refer to Appendix-Technical Specification and drawing;</t>
  </si>
  <si>
    <r>
      <rPr>
        <sz val="9"/>
        <rFont val="宋体"/>
        <family val="3"/>
        <charset val="134"/>
      </rPr>
      <t>外墙装饰（瓷砖）</t>
    </r>
    <r>
      <rPr>
        <sz val="9"/>
        <rFont val="Times New Roman"/>
        <family val="1"/>
      </rPr>
      <t xml:space="preserve">
External Wall Finishing </t>
    </r>
    <r>
      <rPr>
        <sz val="9"/>
        <rFont val="宋体"/>
        <family val="3"/>
        <charset val="134"/>
      </rPr>
      <t>（Brick）</t>
    </r>
  </si>
  <si>
    <t>1.Out side 220mm Face Brick Masonry</t>
  </si>
  <si>
    <r>
      <rPr>
        <sz val="9"/>
        <rFont val="宋体"/>
        <family val="3"/>
        <charset val="134"/>
      </rPr>
      <t>内墙装饰（瓷砖）</t>
    </r>
    <r>
      <rPr>
        <sz val="9"/>
        <rFont val="Times New Roman"/>
        <family val="1"/>
      </rPr>
      <t>Internal Wall Finishing (Paint)</t>
    </r>
  </si>
  <si>
    <t xml:space="preserve">1.From FFL to 2100mm Height:  6mm thick porcelain tile on 20mmthk. Cement sand plaster (1:4) </t>
  </si>
  <si>
    <r>
      <rPr>
        <sz val="9"/>
        <rFont val="宋体"/>
        <family val="3"/>
        <charset val="134"/>
      </rPr>
      <t>内墙装饰（涂料）</t>
    </r>
    <r>
      <rPr>
        <sz val="9"/>
        <rFont val="Times New Roman"/>
        <family val="1"/>
      </rPr>
      <t>Internal Wall Finishing (Paint)</t>
    </r>
  </si>
  <si>
    <t>1.Wall base cleaning; 
2.Bottom treatment and troweling; 
3.Coats of emulsion paint on 20mmthk. Cement sand plaster (1:4)
5.Other detail refer to Appendix-Technical Specification and drawing;</t>
  </si>
  <si>
    <r>
      <rPr>
        <sz val="9"/>
        <rFont val="宋体"/>
        <family val="3"/>
        <charset val="134"/>
      </rPr>
      <t>铝合金窗</t>
    </r>
    <r>
      <rPr>
        <sz val="9"/>
        <rFont val="Times New Roman"/>
        <family val="1"/>
      </rPr>
      <t xml:space="preserve"> Aluminum
 window</t>
    </r>
  </si>
  <si>
    <t>1. Window (purchase), installation, assembly of hardware accessories, installation of ground spring, etc;
2.Other detail refer to Appendix-Technical Specification and drawing;</t>
  </si>
  <si>
    <t>窗户防盗网Window Steel Grill and .</t>
  </si>
  <si>
    <t>Steel grill refer to the drawing .</t>
  </si>
  <si>
    <t>百叶窗帘 Venetian blind</t>
  </si>
  <si>
    <t>aluminum alloy</t>
  </si>
  <si>
    <r>
      <rPr>
        <sz val="9"/>
        <rFont val="宋体"/>
        <family val="3"/>
        <charset val="134"/>
      </rPr>
      <t>铝合金门</t>
    </r>
    <r>
      <rPr>
        <sz val="9"/>
        <rFont val="Times New Roman"/>
        <family val="1"/>
      </rPr>
      <t xml:space="preserve"> Aluminum Door</t>
    </r>
  </si>
  <si>
    <t>1. Door (purchase), installation, assembly of hardware accessories, installation of ground spring, etc;
2.Other detail refer to Appendix-Technical Specification and drawing.</t>
  </si>
  <si>
    <r>
      <rPr>
        <sz val="9"/>
        <rFont val="宋体"/>
        <family val="3"/>
        <charset val="134"/>
      </rPr>
      <t>金属门</t>
    </r>
    <r>
      <rPr>
        <sz val="9"/>
        <rFont val="Times New Roman"/>
        <family val="1"/>
      </rPr>
      <t xml:space="preserve"> 
Steel door</t>
    </r>
  </si>
  <si>
    <r>
      <rPr>
        <sz val="9"/>
        <rFont val="宋体"/>
        <family val="3"/>
        <charset val="134"/>
      </rPr>
      <t>实木门</t>
    </r>
    <r>
      <rPr>
        <sz val="9"/>
        <rFont val="Times New Roman"/>
        <family val="1"/>
      </rPr>
      <t xml:space="preserve"> 
SOLID WOODEN</t>
    </r>
  </si>
  <si>
    <t>1. Phenolic door (purchase), installation, assembly of hardware accessories, installation of ground spring, etc;
2.Other detail refer to Appendix-Technical Specification and drawing;</t>
  </si>
  <si>
    <r>
      <rPr>
        <sz val="9"/>
        <rFont val="宋体"/>
        <family val="3"/>
        <charset val="134"/>
      </rPr>
      <t>普通钢筋</t>
    </r>
    <r>
      <rPr>
        <sz val="9"/>
        <rFont val="Times New Roman"/>
        <family val="1"/>
      </rPr>
      <t xml:space="preserve"> Normal Rebars</t>
    </r>
  </si>
  <si>
    <r>
      <rPr>
        <sz val="9"/>
        <rFont val="Times New Roman"/>
        <family val="1"/>
      </rPr>
      <t>1.Reinforcement procurement</t>
    </r>
    <r>
      <rPr>
        <sz val="9"/>
        <rFont val="宋体"/>
        <family val="3"/>
        <charset val="134"/>
      </rPr>
      <t>、</t>
    </r>
    <r>
      <rPr>
        <sz val="9"/>
        <rFont val="Times New Roman"/>
        <family val="1"/>
      </rPr>
      <t>processing and installation;
2.Longtitudinal bar:D14~D25;Stirrup:D8~D12.</t>
    </r>
  </si>
  <si>
    <t>t</t>
  </si>
  <si>
    <t>屋面检修爬梯         Roof maintenance ladder</t>
  </si>
  <si>
    <t>Aluminum alloy material extension-type, 8m high</t>
  </si>
  <si>
    <t>标识牌 signboard</t>
  </si>
  <si>
    <t>电缆竖井Cable shaft</t>
  </si>
  <si>
    <t>1mx1m made of iron sheet ,6m high</t>
  </si>
  <si>
    <t>电缆桥架 Cable Bridge</t>
  </si>
  <si>
    <t>1m width ,Suspension height 0.5m,made of iron sheet</t>
  </si>
  <si>
    <t>集水箱 Water tank(2个)</t>
  </si>
  <si>
    <r>
      <rPr>
        <sz val="9"/>
        <rFont val="Times New Roman"/>
        <family val="1"/>
      </rPr>
      <t>2500  Litre Polyethylene Water Tank</t>
    </r>
    <r>
      <rPr>
        <sz val="9"/>
        <rFont val="宋体"/>
        <family val="3"/>
        <charset val="134"/>
      </rPr>
      <t>（</t>
    </r>
    <r>
      <rPr>
        <sz val="9"/>
        <rFont val="Times New Roman"/>
        <family val="1"/>
      </rPr>
      <t>2</t>
    </r>
    <r>
      <rPr>
        <sz val="9"/>
        <rFont val="宋体"/>
        <family val="3"/>
        <charset val="134"/>
      </rPr>
      <t>）</t>
    </r>
    <r>
      <rPr>
        <sz val="9"/>
        <rFont val="Times New Roman"/>
        <family val="1"/>
      </rPr>
      <t>,Including both the water supply pipe and the drainage pipe</t>
    </r>
  </si>
  <si>
    <r>
      <rPr>
        <sz val="9"/>
        <rFont val="宋体"/>
        <family val="3"/>
        <charset val="134"/>
      </rPr>
      <t>建筑给排水</t>
    </r>
    <r>
      <rPr>
        <sz val="9"/>
        <rFont val="Times New Roman"/>
        <family val="1"/>
      </rPr>
      <t xml:space="preserve"> Water supply and drainage</t>
    </r>
  </si>
  <si>
    <t>1. Water supply pipe, drainage pipe, valve, flange, water meter, flowmeter, pressure gauge, faucet, shower nozzle, floor drain, cleaning hole, inspection hole, ventilation cap, sanitary ware, water pump adapter and other materials and installation;
2. Installation of water supply and drainage equipment; 
3. Production and installation of pipe support and; 
4 , Heat preservation paint, anti-corrosion protection, pipeline flushing, hydrostatic test;
5, Commissioning, etc;
6.Please provide product samples when the bidder makes the quotation..</t>
  </si>
  <si>
    <t>lot</t>
  </si>
  <si>
    <t xml:space="preserve">urinal,2 sets;
water closet,5 sets;
floor drain,6 sets;
washbasin,3 sets;
shower,2 sets;
100Ø UPVC RAIN WATER PIPE,35m;
Other auxiliary materials
</t>
  </si>
  <si>
    <t xml:space="preserve">  </t>
  </si>
  <si>
    <r>
      <rPr>
        <sz val="9"/>
        <rFont val="宋体"/>
        <family val="3"/>
        <charset val="134"/>
      </rPr>
      <t>生活建筑通风空调</t>
    </r>
    <r>
      <rPr>
        <sz val="9"/>
        <rFont val="Times New Roman"/>
        <family val="1"/>
      </rPr>
      <t xml:space="preserve"> 
Ventilation and air conditioning</t>
    </r>
  </si>
  <si>
    <t>1. Production and installation of air duct, air duct support, air vent, hood and air valve field equipment support; 
2. Installation of ventilation and air conditioning equipment;
3. Heat preservation paint and anti-corrosion protection;
4. Commissioning;
5.Other detail refer to Appendix-Technical Specification and drawing.                                                                  6.Please provide product samples when the bidder makes the quotation..</t>
  </si>
  <si>
    <r>
      <rPr>
        <sz val="9"/>
        <rFont val="Times New Roman"/>
        <family val="1"/>
      </rPr>
      <t>1)FCU/ACCU</t>
    </r>
    <r>
      <rPr>
        <sz val="9"/>
        <rFont val="宋体"/>
        <family val="3"/>
        <charset val="134"/>
      </rPr>
      <t>，</t>
    </r>
    <r>
      <rPr>
        <sz val="9"/>
        <rFont val="Times New Roman"/>
        <family val="1"/>
      </rPr>
      <t>wall mounted 3.5 KW, 10 sets
2)FCU/ACCU</t>
    </r>
    <r>
      <rPr>
        <sz val="9"/>
        <rFont val="宋体"/>
        <family val="3"/>
        <charset val="134"/>
      </rPr>
      <t>，</t>
    </r>
    <r>
      <rPr>
        <sz val="9"/>
        <rFont val="Times New Roman"/>
        <family val="1"/>
      </rPr>
      <t>wall mounted 5.3 KW, 3 sets
3)Axial Exhaust Fan 240L/s, 16 sets
4) Other auxiliary materials</t>
    </r>
  </si>
  <si>
    <r>
      <rPr>
        <sz val="9"/>
        <rFont val="宋体"/>
        <family val="3"/>
        <charset val="134"/>
      </rPr>
      <t>生活建筑照明</t>
    </r>
    <r>
      <rPr>
        <sz val="9"/>
        <rFont val="Times New Roman"/>
        <family val="1"/>
      </rPr>
      <t xml:space="preserve"> Lighting </t>
    </r>
  </si>
  <si>
    <t>1.Lighting conduit and cable trough installation,;
2.Lighting conduit anti-corrosion,;
3.Hanger installation, 
4.Cable laying,
5.Junction box installation,
6.lighting fixture installation, 
7.Explosion-proof lamp installation,
8. Waterproof lamp installation, 
9.Emergency lamp installation,
10.Lighting control panel installation and wiring, switch and socket installation,
11.Waterproof and explosion-proof switch installation, testing and commissioning
12. Please provide product samples when the bidder makes the quotation..</t>
  </si>
  <si>
    <t>1
1) 180 sets of lighting fixtures
2) Lighting low-voltage cable 5000 meters
3) DN20 pipe 2000 meters
4) 40 sets of sockets
5) 40 sets of switches
6) 3 distribution boxes inside the wall
7) Other auxiliary materials</t>
  </si>
  <si>
    <t>建筑接地
Earthing</t>
  </si>
  <si>
    <t>1. Lightning protection belt installation;
2. Lightning protection downlead installation;
3. Earthing device installation;
4.Other detail refer to Appendix-Technical Specification and drawing.</t>
  </si>
  <si>
    <t>1
1) Grounding conductor/wire 500 meters
2) 20 grounding rods
3) 50 connectors
4) Other auxiliary materials</t>
  </si>
  <si>
    <t>3）</t>
  </si>
  <si>
    <r>
      <rPr>
        <sz val="9"/>
        <rFont val="宋体"/>
        <family val="3"/>
        <charset val="134"/>
      </rPr>
      <t>电话和网络</t>
    </r>
    <r>
      <rPr>
        <sz val="9"/>
        <rFont val="Times New Roman"/>
        <family val="1"/>
      </rPr>
      <t xml:space="preserve">
O&amp;M Building Telephone and LAN Network</t>
    </r>
  </si>
  <si>
    <r>
      <rPr>
        <sz val="9"/>
        <rFont val="Times New Roman"/>
        <family val="1"/>
      </rPr>
      <t>IP</t>
    </r>
    <r>
      <rPr>
        <sz val="9"/>
        <rFont val="宋体"/>
        <family val="3"/>
        <charset val="134"/>
      </rPr>
      <t>电话</t>
    </r>
    <r>
      <rPr>
        <sz val="9"/>
        <rFont val="Times New Roman"/>
        <family val="1"/>
      </rPr>
      <t xml:space="preserve">
Substation dispatch IP Phone</t>
    </r>
  </si>
  <si>
    <t>SET</t>
  </si>
  <si>
    <r>
      <rPr>
        <sz val="10"/>
        <rFont val="宋体"/>
        <family val="3"/>
        <charset val="134"/>
      </rPr>
      <t>甲供</t>
    </r>
    <r>
      <rPr>
        <sz val="10"/>
        <rFont val="Times New Roman"/>
        <family val="1"/>
      </rPr>
      <t xml:space="preserve">
Party A</t>
    </r>
  </si>
  <si>
    <r>
      <rPr>
        <sz val="9"/>
        <rFont val="Times New Roman"/>
        <family val="1"/>
      </rPr>
      <t>PABX</t>
    </r>
    <r>
      <rPr>
        <sz val="9"/>
        <rFont val="宋体"/>
        <family val="3"/>
        <charset val="134"/>
      </rPr>
      <t>盘柜</t>
    </r>
    <r>
      <rPr>
        <sz val="9"/>
        <rFont val="Times New Roman"/>
        <family val="1"/>
      </rPr>
      <t xml:space="preserve">
PABX Panel (in O&amp;M Building)</t>
    </r>
  </si>
  <si>
    <t>• PABX
• 2 nos. Network Ethernet switch with PoE (Up to 26 ports)
• 4 nos. Network Distribution Frame 24 ports
Panel Sheet Steel Thickness = 2.5mm, IP Class: min. IP42, 2.4 m swing frame panel
LxWxH=2400x800x800mm</t>
  </si>
  <si>
    <r>
      <rPr>
        <sz val="9"/>
        <rFont val="宋体"/>
        <family val="3"/>
        <charset val="134"/>
      </rPr>
      <t>电缆和电缆管</t>
    </r>
    <r>
      <rPr>
        <sz val="9"/>
        <rFont val="Times New Roman"/>
        <family val="1"/>
      </rPr>
      <t xml:space="preserve">
Cable and Conduit</t>
    </r>
  </si>
  <si>
    <t>as per detail design</t>
  </si>
  <si>
    <t>LOT</t>
  </si>
  <si>
    <t>4）</t>
  </si>
  <si>
    <r>
      <rPr>
        <sz val="9"/>
        <rFont val="Times New Roman"/>
        <family val="1"/>
      </rPr>
      <t xml:space="preserve">
UP</t>
    </r>
    <r>
      <rPr>
        <sz val="9"/>
        <rFont val="宋体"/>
        <family val="3"/>
        <charset val="134"/>
      </rPr>
      <t xml:space="preserve">系统
</t>
    </r>
    <r>
      <rPr>
        <sz val="9"/>
        <rFont val="Times New Roman"/>
        <family val="1"/>
      </rPr>
      <t>O&amp;M Building UPS System</t>
    </r>
  </si>
  <si>
    <r>
      <rPr>
        <sz val="9"/>
        <color rgb="FF000000"/>
        <rFont val="Times New Roman"/>
        <family val="1"/>
      </rPr>
      <t>AC UPS</t>
    </r>
    <r>
      <rPr>
        <sz val="9"/>
        <color rgb="FF000000"/>
        <rFont val="宋体"/>
        <family val="3"/>
        <charset val="134"/>
      </rPr>
      <t>和电池</t>
    </r>
    <r>
      <rPr>
        <sz val="9"/>
        <color rgb="FF000000"/>
        <rFont val="Times New Roman"/>
        <family val="1"/>
      </rPr>
      <t xml:space="preserve">
AC UPS System with Battery</t>
    </r>
    <r>
      <rPr>
        <sz val="9"/>
        <rFont val="Times New Roman"/>
        <family val="1"/>
      </rPr>
      <t xml:space="preserve"> (8hr Backup)</t>
    </r>
  </si>
  <si>
    <t>Input Voltage : 0.230kV 1P 2W+G
Output Voltage: 0.230kV 1P, 2W+G
Inverter Output : 1kVA, 0.85-0.9 pf
Incoming 20A , MCCB, 2P, 02 No's
Outgoing , 10A, MCB, 2P, 06 No's
The UPS system shall MANDATORILY consist of two (2) independently operating units.</t>
  </si>
  <si>
    <t>5）</t>
  </si>
  <si>
    <r>
      <rPr>
        <sz val="9"/>
        <rFont val="宋体"/>
        <family val="3"/>
        <charset val="134"/>
      </rPr>
      <t>监控</t>
    </r>
    <r>
      <rPr>
        <sz val="9"/>
        <rFont val="Times New Roman"/>
        <family val="1"/>
      </rPr>
      <t xml:space="preserve">
O&amp;M Building CCTV System</t>
    </r>
  </si>
  <si>
    <r>
      <rPr>
        <sz val="9"/>
        <rFont val="宋体"/>
        <family val="3"/>
        <charset val="134"/>
      </rPr>
      <t>室内监控</t>
    </r>
    <r>
      <rPr>
        <sz val="9"/>
        <rFont val="Times New Roman"/>
        <family val="1"/>
      </rPr>
      <t xml:space="preserve">
CCTV Camera (Indoor)</t>
    </r>
  </si>
  <si>
    <t>5megapixels, INDOOR AUTODOME 360, IP CAMERA Effective Range 30mtrs</t>
  </si>
  <si>
    <t>Nos</t>
  </si>
  <si>
    <r>
      <rPr>
        <sz val="9"/>
        <rFont val="宋体"/>
        <family val="3"/>
        <charset val="134"/>
      </rPr>
      <t>室外监控</t>
    </r>
    <r>
      <rPr>
        <sz val="9"/>
        <rFont val="Times New Roman"/>
        <family val="1"/>
      </rPr>
      <t xml:space="preserve">
CCTV Camera (Outdoor)</t>
    </r>
  </si>
  <si>
    <t>5megapixels, OUTDOOR FIXED BODY, IP CAMERA Effective Range 50mtrs</t>
  </si>
  <si>
    <r>
      <rPr>
        <sz val="9"/>
        <rFont val="宋体"/>
        <family val="3"/>
        <charset val="134"/>
      </rPr>
      <t>交换机</t>
    </r>
    <r>
      <rPr>
        <sz val="9"/>
        <rFont val="Times New Roman"/>
        <family val="1"/>
      </rPr>
      <t xml:space="preserve">
24 Ports SFP, L2 Switch Manageable (in Plant Security &amp; CCTV Server Panel)</t>
    </r>
  </si>
  <si>
    <t>Rack mounted L2 Manageable Switch (24port PoE Ethernet &amp; 2 SFP Gigabit port) 10/100/1000 Mbps.</t>
  </si>
  <si>
    <r>
      <rPr>
        <sz val="9"/>
        <rFont val="Times New Roman"/>
        <family val="1"/>
      </rPr>
      <t>OF</t>
    </r>
    <r>
      <rPr>
        <sz val="9"/>
        <rFont val="宋体"/>
        <family val="3"/>
        <charset val="134"/>
      </rPr>
      <t>配电箱</t>
    </r>
    <r>
      <rPr>
        <sz val="9"/>
        <rFont val="Times New Roman"/>
        <family val="1"/>
      </rPr>
      <t xml:space="preserve">
ODF Main distribution box (36 port) (in Plant Security &amp; CCTV Server Panel)</t>
    </r>
  </si>
  <si>
    <r>
      <rPr>
        <sz val="9"/>
        <rFont val="宋体"/>
        <family val="3"/>
        <charset val="134"/>
      </rPr>
      <t>电脑</t>
    </r>
    <r>
      <rPr>
        <sz val="9"/>
        <rFont val="Times New Roman"/>
        <family val="1"/>
      </rPr>
      <t xml:space="preserve">
Intel Core i7 desktop Computer (workstation in O&amp;M control room)</t>
    </r>
  </si>
  <si>
    <t>Desktop Systems Core i7 (8th Gen), &gt;=1.9GHz (8MB &gt;= smart cache), 8GB RAM, 2TB HDD, &amp; 2GB Graphic card,  
with all accessories (equivalent or higher).</t>
  </si>
  <si>
    <r>
      <rPr>
        <sz val="9"/>
        <rFont val="宋体"/>
        <family val="3"/>
        <charset val="134"/>
      </rPr>
      <t>监控屏幕</t>
    </r>
    <r>
      <rPr>
        <sz val="9"/>
        <rFont val="Times New Roman"/>
        <family val="1"/>
      </rPr>
      <t xml:space="preserve">
Monitoring LED 32” Screen (in O&amp;M Building)</t>
    </r>
  </si>
  <si>
    <t>LED full HD 1920*1080P, 24”, 2 Ports of HDMI, analogue digital ports and with mounting stands (equivalent or higher).</t>
  </si>
  <si>
    <r>
      <rPr>
        <sz val="9"/>
        <rFont val="宋体"/>
        <family val="3"/>
        <charset val="134"/>
      </rPr>
      <t>光纤</t>
    </r>
    <r>
      <rPr>
        <sz val="9"/>
        <rFont val="Times New Roman"/>
        <family val="1"/>
      </rPr>
      <t xml:space="preserve">
Fiber Optic Cable</t>
    </r>
  </si>
  <si>
    <t>4C Fiber Optic Cable (Single Mode, 9/125 µm, 1550 nm, ITU-T G.652, Coat in PE, 100% waterproof, adapted for buried) with splicing, pigtail, connectors
PV area CCTV cable is exclusive from this part</t>
  </si>
  <si>
    <t>METER</t>
  </si>
  <si>
    <r>
      <rPr>
        <sz val="9"/>
        <rFont val="宋体"/>
        <family val="3"/>
        <charset val="134"/>
      </rPr>
      <t>网线</t>
    </r>
    <r>
      <rPr>
        <sz val="9"/>
        <rFont val="Times New Roman"/>
        <family val="1"/>
      </rPr>
      <t xml:space="preserve">
Cat 6 Cable Roll</t>
    </r>
  </si>
  <si>
    <t>6）</t>
  </si>
  <si>
    <r>
      <rPr>
        <sz val="9"/>
        <rFont val="宋体"/>
        <family val="3"/>
        <charset val="134"/>
      </rPr>
      <t>消防系统</t>
    </r>
    <r>
      <rPr>
        <sz val="9"/>
        <rFont val="Times New Roman"/>
        <family val="1"/>
      </rPr>
      <t xml:space="preserve">
O&amp;M Building Fire Detection and Alarm System (FDAS)</t>
    </r>
  </si>
  <si>
    <r>
      <rPr>
        <sz val="9"/>
        <color theme="1"/>
        <rFont val="宋体"/>
        <family val="3"/>
        <charset val="134"/>
      </rPr>
      <t>盘柜</t>
    </r>
    <r>
      <rPr>
        <sz val="9"/>
        <color theme="1"/>
        <rFont val="Times New Roman"/>
        <family val="1"/>
      </rPr>
      <t xml:space="preserve">
Fire Alarm Repeater Panel (Addressable Type)</t>
    </r>
  </si>
  <si>
    <t>Fire Alarm Repeater Panel as per  NFPA Standards</t>
  </si>
  <si>
    <r>
      <rPr>
        <sz val="9"/>
        <color theme="1"/>
        <rFont val="宋体"/>
        <family val="3"/>
        <charset val="134"/>
      </rPr>
      <t>烟感探测器</t>
    </r>
    <r>
      <rPr>
        <sz val="9"/>
        <color theme="1"/>
        <rFont val="Times New Roman"/>
        <family val="1"/>
      </rPr>
      <t xml:space="preserve">
Addressable Smoke Detector</t>
    </r>
  </si>
  <si>
    <t>Ceiling Mounted Addressable Photo-Electric Type Smoke Detectors with Base -Operating Voltage = 20~35VDC- As per BS 5839</t>
  </si>
  <si>
    <t xml:space="preserve">
Addressable multi-detector</t>
  </si>
  <si>
    <t>Ceiling Mounted Addressable Photo-Electric Type Smoke Detectors with Base-Operating Voltage = 20~35VDC- As per BS 5839</t>
  </si>
  <si>
    <r>
      <rPr>
        <sz val="9"/>
        <color theme="1"/>
        <rFont val="宋体"/>
        <family val="3"/>
        <charset val="134"/>
      </rPr>
      <t>热感探测器</t>
    </r>
    <r>
      <rPr>
        <sz val="9"/>
        <color theme="1"/>
        <rFont val="Times New Roman"/>
        <family val="1"/>
      </rPr>
      <t xml:space="preserve">
Addressable heat-detector</t>
    </r>
  </si>
  <si>
    <t>Ceiling Mounted Addressable Photo-Electric Type Smoke Detectors with Base -Operating Voltage = 20~35VDC - As per BS 5839</t>
  </si>
  <si>
    <r>
      <rPr>
        <sz val="9"/>
        <color theme="1"/>
        <rFont val="宋体"/>
        <family val="3"/>
        <charset val="134"/>
      </rPr>
      <t>紧急报警按钮</t>
    </r>
    <r>
      <rPr>
        <sz val="9"/>
        <color theme="1"/>
        <rFont val="Times New Roman"/>
        <family val="1"/>
      </rPr>
      <t xml:space="preserve">
Manual Call Points with Break Glass Units</t>
    </r>
  </si>
  <si>
    <t>Manual Call Points with Break Glass Units: Conform to NFPA Standards, 
CE-CPR approved, Type A – simple action, Color of the mechanical 
enclosure: Red RAL 3000 MCP - conventional - 2 contacts, Equipped 
with 2 NO/NC contacts – 5 A – 24 VDC IP 30 - IK 07</t>
  </si>
  <si>
    <r>
      <rPr>
        <sz val="9"/>
        <color theme="1"/>
        <rFont val="宋体"/>
        <family val="3"/>
        <charset val="134"/>
      </rPr>
      <t>音响</t>
    </r>
    <r>
      <rPr>
        <sz val="9"/>
        <color theme="1"/>
        <rFont val="Times New Roman"/>
        <family val="1"/>
      </rPr>
      <t xml:space="preserve">
Sounder with Strobe Lights</t>
    </r>
  </si>
  <si>
    <t>Fire Alarm Siren Strobe Lights: Red Color, Volume of up to 80 dB(A), 
Maximum current consumption of less than 4.05 mA, With Flash Light, 
IP66, 440 Hz up to 2,90 kHz Operating Voltage: 15 VDC to 33 VDC RAL 
9010</t>
  </si>
  <si>
    <r>
      <rPr>
        <sz val="9"/>
        <color theme="1"/>
        <rFont val="宋体"/>
        <family val="3"/>
        <charset val="134"/>
      </rPr>
      <t>电缆</t>
    </r>
    <r>
      <rPr>
        <sz val="9"/>
        <color theme="1"/>
        <rFont val="Times New Roman"/>
        <family val="1"/>
      </rPr>
      <t xml:space="preserve">
Fire Alarm Cable</t>
    </r>
  </si>
  <si>
    <r>
      <rPr>
        <sz val="9"/>
        <color rgb="FF000000"/>
        <rFont val="Times New Roman"/>
        <family val="1"/>
      </rPr>
      <t>2C x 1.5 mm</t>
    </r>
    <r>
      <rPr>
        <vertAlign val="superscript"/>
        <sz val="9"/>
        <color rgb="FF000000"/>
        <rFont val="Times New Roman"/>
        <family val="1"/>
      </rPr>
      <t>2</t>
    </r>
    <r>
      <rPr>
        <sz val="9"/>
        <color rgb="FF000000"/>
        <rFont val="Times New Roman"/>
        <family val="1"/>
      </rPr>
      <t xml:space="preserve">   Cu/PVC/PVC
2 Hrs. Fire Rated Cables as per IEC-60331</t>
    </r>
  </si>
  <si>
    <t>Meter</t>
  </si>
  <si>
    <r>
      <rPr>
        <sz val="9"/>
        <color theme="1"/>
        <rFont val="宋体"/>
        <family val="3"/>
        <charset val="134"/>
      </rPr>
      <t>电缆套管</t>
    </r>
    <r>
      <rPr>
        <sz val="9"/>
        <color theme="1"/>
        <rFont val="Times New Roman"/>
        <family val="1"/>
      </rPr>
      <t xml:space="preserve">
Cable Conduits</t>
    </r>
  </si>
  <si>
    <t>3/4" Conduit Stainless Steel Conduit</t>
  </si>
  <si>
    <t>7）</t>
  </si>
  <si>
    <r>
      <rPr>
        <sz val="9"/>
        <rFont val="Times New Roman"/>
        <family val="1"/>
      </rPr>
      <t>PPC</t>
    </r>
    <r>
      <rPr>
        <sz val="9"/>
        <rFont val="宋体"/>
        <family val="3"/>
        <charset val="134"/>
      </rPr>
      <t>盘柜装置</t>
    </r>
    <r>
      <rPr>
        <sz val="9"/>
        <rFont val="Times New Roman"/>
        <family val="1"/>
      </rPr>
      <t xml:space="preserve">
POWER PLANT CONTROLLER PANEL &amp; EQUIPMENTS (PV PPC)</t>
    </r>
  </si>
  <si>
    <r>
      <rPr>
        <sz val="9"/>
        <color theme="1"/>
        <rFont val="Times New Roman"/>
        <family val="1"/>
      </rPr>
      <t>SCADA</t>
    </r>
    <r>
      <rPr>
        <sz val="9"/>
        <color theme="1"/>
        <rFont val="宋体"/>
        <family val="3"/>
        <charset val="134"/>
      </rPr>
      <t>服务器和</t>
    </r>
    <r>
      <rPr>
        <sz val="9"/>
        <color theme="1"/>
        <rFont val="Times New Roman"/>
        <family val="1"/>
      </rPr>
      <t>PPC</t>
    </r>
    <r>
      <rPr>
        <sz val="9"/>
        <color theme="1"/>
        <rFont val="宋体"/>
        <family val="3"/>
        <charset val="134"/>
      </rPr>
      <t>盘柜</t>
    </r>
    <r>
      <rPr>
        <sz val="9"/>
        <color theme="1"/>
        <rFont val="Times New Roman"/>
        <family val="1"/>
      </rPr>
      <t xml:space="preserve">
PV Plant SCADA Server/PPC Panel</t>
    </r>
  </si>
  <si>
    <t>•  5 nos. SCADA Controllers
•  Main PV Server (19-inch rack)
•  Backup PV Server (19-inch rack)
•  Redundant network cards units
•  Redundant power supply 
•  Main PV Ethernet Switch (Up to 28 ports)
•  Backup PV Ethernet Switch (Up to 28 ports)
•  PV PPC-1,2 (Master), PPC-3,4,5,6 (Slave-1), PPC-7,8,9,10 (Slave-2)
•  2 nos. Fiber Optic Patch Tray
•  2 nos. Firewalls
•  NTP Server
•  UPS with battery (8Hrs Backup)
•  KVM Switch
Sheet Steel 2.5mm, IP Class: IP42, Exterior Color RAL 7032, Interior Color RAL 9010, 2.4 m swing frame panel</t>
  </si>
  <si>
    <r>
      <rPr>
        <sz val="9"/>
        <color theme="1"/>
        <rFont val="宋体"/>
        <family val="3"/>
        <charset val="134"/>
      </rPr>
      <t>工程师站和</t>
    </r>
    <r>
      <rPr>
        <sz val="9"/>
        <color theme="1"/>
        <rFont val="Times New Roman"/>
        <family val="1"/>
      </rPr>
      <t>LED</t>
    </r>
    <r>
      <rPr>
        <sz val="9"/>
        <color theme="1"/>
        <rFont val="宋体"/>
        <family val="3"/>
        <charset val="134"/>
      </rPr>
      <t>屏幕</t>
    </r>
    <r>
      <rPr>
        <sz val="9"/>
        <color theme="1"/>
        <rFont val="Times New Roman"/>
        <family val="1"/>
      </rPr>
      <t xml:space="preserve">
PV SCADA Engineering Workstation with 32" LED Screen</t>
    </r>
  </si>
  <si>
    <t>Tower Type, 
Power supply 90-250VDC/220VAC dual power supply
Windows Server, PV software, Antivirus licensed, 
MODBUS License+IEC101/104+others as required
communication ETHERNET LAN , IEC61850 compliant</t>
  </si>
  <si>
    <t>8）</t>
  </si>
  <si>
    <r>
      <rPr>
        <sz val="9"/>
        <rFont val="宋体"/>
        <family val="3"/>
        <charset val="134"/>
      </rPr>
      <t>低压电缆和通讯电缆</t>
    </r>
    <r>
      <rPr>
        <sz val="9"/>
        <rFont val="Times New Roman"/>
        <family val="1"/>
      </rPr>
      <t xml:space="preserve">
LV and Communication Cables</t>
    </r>
  </si>
  <si>
    <t>AC Cables [For DC &amp; UPS System]</t>
  </si>
  <si>
    <t>1mm2</t>
  </si>
  <si>
    <t>4C-16mm2</t>
  </si>
  <si>
    <t>4C-4mm2</t>
  </si>
  <si>
    <t>4C-95 mm2</t>
  </si>
  <si>
    <t>Control Cables 0.6/1kV, CU/SWA/PVC, Fire-resistant (for 110VDC)</t>
  </si>
  <si>
    <t>4C-16 mm2</t>
  </si>
  <si>
    <t>4C-4 mm2</t>
  </si>
  <si>
    <t>Communication Cables</t>
  </si>
  <si>
    <t>CAT6 Ethernet Cable, FOC (SM), FOC (MM)  , RS232/485.</t>
  </si>
  <si>
    <t>9）</t>
  </si>
  <si>
    <r>
      <rPr>
        <sz val="9"/>
        <rFont val="宋体"/>
        <family val="3"/>
        <charset val="134"/>
      </rPr>
      <t>门禁系统</t>
    </r>
    <r>
      <rPr>
        <sz val="9"/>
        <rFont val="Times New Roman"/>
        <family val="1"/>
      </rPr>
      <t xml:space="preserve">
Access Control System for O&amp;M Building</t>
    </r>
  </si>
  <si>
    <r>
      <rPr>
        <sz val="9"/>
        <color theme="1"/>
        <rFont val="宋体"/>
        <family val="3"/>
        <charset val="134"/>
      </rPr>
      <t>盘柜</t>
    </r>
    <r>
      <rPr>
        <sz val="9"/>
        <color theme="1"/>
        <rFont val="Times New Roman"/>
        <family val="1"/>
      </rPr>
      <t xml:space="preserve">
Access Control Panel</t>
    </r>
  </si>
  <si>
    <t>• Server
• Power Supply Module, DC24V, 3A</t>
  </si>
  <si>
    <r>
      <rPr>
        <sz val="9"/>
        <color theme="1"/>
        <rFont val="宋体"/>
        <family val="3"/>
        <charset val="134"/>
      </rPr>
      <t>设备</t>
    </r>
    <r>
      <rPr>
        <sz val="9"/>
        <color theme="1"/>
        <rFont val="Times New Roman"/>
        <family val="1"/>
      </rPr>
      <t xml:space="preserve">
Access Control equipment</t>
    </r>
  </si>
  <si>
    <t>• Card Reader
• Keypads
• Emergency Push Button
• Electromagntic Lock
• Door Contact</t>
  </si>
  <si>
    <t>PCS</t>
  </si>
  <si>
    <r>
      <rPr>
        <sz val="9"/>
        <color theme="1"/>
        <rFont val="宋体"/>
        <family val="3"/>
        <charset val="134"/>
      </rPr>
      <t>门禁卡</t>
    </r>
    <r>
      <rPr>
        <sz val="9"/>
        <color theme="1"/>
        <rFont val="Times New Roman"/>
        <family val="1"/>
      </rPr>
      <t xml:space="preserve">
ID Card</t>
    </r>
  </si>
  <si>
    <r>
      <rPr>
        <sz val="9"/>
        <color theme="1"/>
        <rFont val="宋体"/>
        <family val="3"/>
        <charset val="134"/>
      </rPr>
      <t>制卡机</t>
    </r>
    <r>
      <rPr>
        <sz val="9"/>
        <color theme="1"/>
        <rFont val="Times New Roman"/>
        <family val="1"/>
      </rPr>
      <t xml:space="preserve">
Card Maker</t>
    </r>
  </si>
  <si>
    <r>
      <rPr>
        <sz val="9"/>
        <color theme="1"/>
        <rFont val="宋体"/>
        <family val="3"/>
        <charset val="134"/>
      </rPr>
      <t>电缆和套管</t>
    </r>
    <r>
      <rPr>
        <sz val="9"/>
        <color theme="1"/>
        <rFont val="Times New Roman"/>
        <family val="1"/>
      </rPr>
      <t xml:space="preserve">
Cable and Conduit</t>
    </r>
  </si>
  <si>
    <t xml:space="preserve">保安室Guard House
</t>
  </si>
  <si>
    <t>1.Backfill material transport is not more than 3.5Km;
2.Each layer backfilling and the thickness is not more than 300mm;
3.Compacted to at least 95% of the maximum density based on the modified proctor test;
4.Other detail refer to Appendix-Technical Specification and drawing;</t>
  </si>
  <si>
    <t>1. Pouring and curing concrete; 
2. Shuttering and deshuttering; 
3.Two layers of  150 micron polyethylene vapor barrier;
4.Anti-termite measures below concrete;
5.Other detail refer to Appendix-Technical Specification and drawing;</t>
  </si>
  <si>
    <r>
      <rPr>
        <sz val="9"/>
        <rFont val="Times New Roman"/>
        <family val="1"/>
      </rPr>
      <t>220</t>
    </r>
    <r>
      <rPr>
        <sz val="9"/>
        <rFont val="宋体"/>
        <family val="3"/>
        <charset val="134"/>
      </rPr>
      <t>厚砖砌体墙</t>
    </r>
    <r>
      <rPr>
        <sz val="9"/>
        <rFont val="Times New Roman"/>
        <family val="1"/>
      </rPr>
      <t xml:space="preserve">
330mm Mansory Brick Wall</t>
    </r>
  </si>
  <si>
    <t xml:space="preserve">1) 6mm THICK CERAMIC TILE LAID IN CEMENT SAND MORTAR (1:5) 2) 75mm THICK P.C.C SCREED (1:4:8) 3) 50mm THICK BLINDING CONCRETE 4) 250–300 MICRON (μm) POLYTHENE MEMBRANE 5) G7 MATERIAL (MAX PARTICAL SIZE 37.5mm) UP 95% OF MDD AT OMC 6) COMPACTED PLATFORM
</t>
  </si>
  <si>
    <t>集水罐基础(共1个)Base of the water  tank(1)</t>
  </si>
  <si>
    <r>
      <rPr>
        <sz val="9"/>
        <rFont val="Times New Roman"/>
        <family val="1"/>
      </rPr>
      <t>4.150mm</t>
    </r>
    <r>
      <rPr>
        <sz val="9"/>
        <rFont val="宋体"/>
        <family val="3"/>
        <charset val="134"/>
      </rPr>
      <t>厚钢筋混凝土板</t>
    </r>
    <r>
      <rPr>
        <sz val="9"/>
        <rFont val="Times New Roman"/>
        <family val="1"/>
      </rPr>
      <t xml:space="preserve">                                                     150mm Thick Slab of Reinforced Concrete</t>
    </r>
  </si>
  <si>
    <t>集水箱 Water tank(1个)</t>
  </si>
  <si>
    <r>
      <t>1000  Litre Polyethylene Water Tank</t>
    </r>
    <r>
      <rPr>
        <sz val="9"/>
        <rFont val="宋体"/>
        <family val="3"/>
        <charset val="134"/>
      </rPr>
      <t>（</t>
    </r>
    <r>
      <rPr>
        <sz val="9"/>
        <rFont val="Times New Roman"/>
        <family val="1"/>
      </rPr>
      <t>1</t>
    </r>
    <r>
      <rPr>
        <sz val="9"/>
        <rFont val="宋体"/>
        <family val="3"/>
        <charset val="134"/>
      </rPr>
      <t>）</t>
    </r>
    <r>
      <rPr>
        <sz val="9"/>
        <rFont val="Times New Roman"/>
        <family val="1"/>
      </rPr>
      <t>,Including both the water supply pipe and the drainage pipe</t>
    </r>
  </si>
  <si>
    <r>
      <rPr>
        <sz val="9"/>
        <rFont val="宋体"/>
        <family val="3"/>
        <charset val="134"/>
      </rPr>
      <t>散水</t>
    </r>
    <r>
      <rPr>
        <sz val="9"/>
        <rFont val="Times New Roman"/>
        <family val="1"/>
      </rPr>
      <t xml:space="preserve">
 Drainage Floor</t>
    </r>
  </si>
  <si>
    <r>
      <rPr>
        <sz val="9"/>
        <rFont val="Times New Roman"/>
        <family val="1"/>
      </rPr>
      <t>100</t>
    </r>
    <r>
      <rPr>
        <sz val="9"/>
        <rFont val="宋体"/>
        <family val="3"/>
        <charset val="134"/>
      </rPr>
      <t>厚砖砌体内墙</t>
    </r>
    <r>
      <rPr>
        <sz val="9"/>
        <rFont val="Times New Roman"/>
        <family val="1"/>
      </rPr>
      <t xml:space="preserve">
100mm Mansory Internal Wall</t>
    </r>
  </si>
  <si>
    <r>
      <t>外墙装饰（瓷砖）</t>
    </r>
    <r>
      <rPr>
        <sz val="9"/>
        <rFont val="Times New Roman"/>
        <family val="1"/>
      </rPr>
      <t xml:space="preserve">
External Wall Finishing </t>
    </r>
    <r>
      <rPr>
        <sz val="9"/>
        <rFont val="宋体"/>
        <family val="3"/>
        <charset val="134"/>
      </rPr>
      <t>（ceramict）</t>
    </r>
  </si>
  <si>
    <t>1.WALL EXTERIOR SIDE : FACE BRICK</t>
  </si>
  <si>
    <t>1WALL INNER SIDE: 2 COATS OF EMULSION PAINT ON 20mmTHK. CEMENT SAND PLASTER (1:4)</t>
  </si>
  <si>
    <r>
      <t>内墙装饰（瓷砖）</t>
    </r>
    <r>
      <rPr>
        <sz val="9"/>
        <rFont val="Times New Roman"/>
        <family val="1"/>
      </rPr>
      <t>Internal Wall Finishing (ceramict)</t>
    </r>
  </si>
  <si>
    <t>FROM FFL TO 2100mm HEIGHT: 6mm THICK PORCELAIN TILE ON 20mmTHK. CEMENT SAND PLASTER (1:4) FROM 2100mm TO ROOF: 2 COATS OF EMULSION PAINT ON 20mm THK</t>
  </si>
  <si>
    <r>
      <rPr>
        <sz val="9"/>
        <rFont val="宋体"/>
        <family val="3"/>
        <charset val="134"/>
      </rPr>
      <t>铝合金窗</t>
    </r>
    <r>
      <rPr>
        <sz val="9"/>
        <rFont val="Times New Roman"/>
        <family val="1"/>
      </rPr>
      <t xml:space="preserve"> Metal window</t>
    </r>
  </si>
  <si>
    <r>
      <rPr>
        <sz val="9"/>
        <rFont val="宋体"/>
        <family val="3"/>
        <charset val="134"/>
      </rPr>
      <t>金属门</t>
    </r>
    <r>
      <rPr>
        <sz val="9"/>
        <rFont val="Times New Roman"/>
        <family val="1"/>
      </rPr>
      <t xml:space="preserve"> 
Metal door</t>
    </r>
  </si>
  <si>
    <r>
      <rPr>
        <sz val="9"/>
        <rFont val="宋体"/>
        <family val="3"/>
        <charset val="134"/>
      </rPr>
      <t>实木门</t>
    </r>
    <r>
      <rPr>
        <sz val="9"/>
        <rFont val="Times New Roman"/>
        <family val="1"/>
      </rPr>
      <t xml:space="preserve">
SOLID WOODEN FRAME</t>
    </r>
  </si>
  <si>
    <t>2）</t>
  </si>
  <si>
    <r>
      <rPr>
        <sz val="9"/>
        <rFont val="宋体"/>
        <family val="3"/>
        <charset val="134"/>
      </rPr>
      <t>给排水、通风、照明</t>
    </r>
    <r>
      <rPr>
        <sz val="9"/>
        <rFont val="Times New Roman"/>
        <family val="1"/>
      </rPr>
      <t xml:space="preserve"> Water Supply And Drainage,Air Conditioning, Lighting</t>
    </r>
  </si>
  <si>
    <t>1. Water supply pipe, drainage pipe, valve, flange, water meter, flowmeter, pressure gauge, faucet, shower nozzle, floor drain, cleaning hole, inspection hole, ventilation cap, sanitary ware, water pump adapter and other materials and installation;
2. Installation of water supply and drainage equipment; 
3. Production and installation of pipe support and; 
4 , Heat preservation paint, anti-corrosion protection, pipeline flushing, hydrostatic test;
5, Commissioning, etc;
6.Other detail refer to Appendix-Technical Specification and drawing.</t>
  </si>
  <si>
    <t xml:space="preserve">
water closet,1 sets;
floor drain,2 sets;
washbasin,1 sets;
shower,1 sets;
100Ø UPVC RAIN WATER PIPE,10m;
Other auxiliary materials
</t>
  </si>
  <si>
    <t>1. Production and installation of air duct, air duct support, air vent, hood and air valve field equipment support; 
2. Installation of ventilation and air conditioning equipment;
3. Heat preservation paint and anti-corrosion protection;
4. Commissioning;
5.Other detail refer to Appendix-Technical Specification and drawing.</t>
  </si>
  <si>
    <r>
      <rPr>
        <sz val="9"/>
        <rFont val="Times New Roman"/>
        <family val="1"/>
      </rPr>
      <t>1)FCU/ACCU</t>
    </r>
    <r>
      <rPr>
        <sz val="9"/>
        <rFont val="宋体"/>
        <family val="3"/>
        <charset val="134"/>
      </rPr>
      <t>，</t>
    </r>
    <r>
      <rPr>
        <sz val="9"/>
        <rFont val="Times New Roman"/>
        <family val="1"/>
      </rPr>
      <t>wall mounted 3.5 KW, 1 sets
2)Axial Exhaust Fan 240L/s, 1 sets
3) Other auxiliary materials</t>
    </r>
  </si>
  <si>
    <t>1.Lighting conduit and cable trough installation,;
2.Lighting conduit anti-corrosion,;
3.Hanger installation, 
4.Cable laying,
5.Junction box installation,
6.lighting fixture installation, 
7.Explosion-proof lamp installation,
8. Waterproof lamp installation, 
9.Emergency lamp installation,
10.Lighting control panel installation and wiring, switch and socket installation,
11.Waterproof and explosion-proof switch installation, testing and commissioning
12. Other detail refer to Appendix-Technical Specification and drawing.</t>
  </si>
  <si>
    <t>1
1) 5 sets of lighting fixtures
2) Lighting low-voltage cable 500 meters
3) DN20 pipe 200 meters
4) 3 sets of sockets
5) 3 sets of switches
6) 1 distribution boxes inside the wall
7) Other auxiliary materials</t>
  </si>
  <si>
    <t>1
1) Grounding conductor 200 meters
2) 2 grounding rods
3) 8 connectors
4) Other auxiliary materials</t>
  </si>
  <si>
    <t>Total before VAT</t>
  </si>
  <si>
    <t>VAT</t>
  </si>
  <si>
    <t>Total after VAT</t>
  </si>
  <si>
    <r>
      <rPr>
        <sz val="9"/>
        <rFont val="Times New Roman"/>
        <family val="1"/>
      </rPr>
      <t>Note</t>
    </r>
    <r>
      <rPr>
        <sz val="9"/>
        <rFont val="微软雅黑"/>
        <family val="2"/>
        <charset val="134"/>
      </rPr>
      <t>：</t>
    </r>
    <r>
      <rPr>
        <sz val="9"/>
        <rFont val="Times New Roman"/>
        <family val="1"/>
      </rPr>
      <t xml:space="preserve">
1. Steel structures installation includes rust removal and anticorrosive coating with brush;
2. Floor slab includes equipment miscellaneous foundation and support if any.
3. Slab includes secondary beams if any.
4. The unit price listed in the bill of quantities for this project is a comprehensive unit price, and the unit price has included all the work agreed in the contract, regardless of whether the relevant work is listed in the bill of quantities or not;
5. 100% of the amount will be paid if the RFI submitted is of APP status, 85% if the RFI submitted is of AWC status.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</si>
</sst>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8" formatCode="[$-409]d\-mmm\-yy;@"/>
    <numFmt numFmtId="179" formatCode="0.00_);[Red]\(0.00\)"/>
    <numFmt numFmtId="180" formatCode="0.00_ "/>
    <numFmt numFmtId="181" formatCode="#,##0_ "/>
    <numFmt numFmtId="182" formatCode="000000"/>
    <numFmt numFmtId="183" formatCode="#,##0.00_ "/>
  </numFmts>
  <fonts count="28" x14ac:knownFonts="1">
    <font>
      <sz val="11"/>
      <color theme="1"/>
      <name val="宋体"/>
      <charset val="134"/>
      <scheme val="minor"/>
    </font>
    <font>
      <sz val="9"/>
      <name val="宋体"/>
      <family val="3"/>
      <charset val="134"/>
    </font>
    <font>
      <sz val="9"/>
      <name val="Times New Roman"/>
      <family val="1"/>
    </font>
    <font>
      <b/>
      <sz val="12"/>
      <name val="宋体"/>
      <family val="3"/>
      <charset val="134"/>
    </font>
    <font>
      <b/>
      <sz val="12"/>
      <name val="Times New Roman"/>
      <family val="1"/>
    </font>
    <font>
      <b/>
      <sz val="9"/>
      <name val="Times New Roman"/>
      <family val="1"/>
    </font>
    <font>
      <sz val="9"/>
      <name val="仿宋"/>
      <family val="3"/>
      <charset val="134"/>
    </font>
    <font>
      <b/>
      <sz val="9"/>
      <name val="仿宋"/>
      <family val="3"/>
      <charset val="134"/>
    </font>
    <font>
      <sz val="10"/>
      <name val="Times New Roman"/>
      <family val="1"/>
    </font>
    <font>
      <b/>
      <sz val="9"/>
      <color rgb="FFFF0000"/>
      <name val="Times New Roman"/>
      <family val="1"/>
    </font>
    <font>
      <sz val="10"/>
      <name val="宋体"/>
      <family val="3"/>
      <charset val="134"/>
    </font>
    <font>
      <sz val="9"/>
      <color rgb="FFFF0000"/>
      <name val="宋体"/>
      <family val="3"/>
      <charset val="134"/>
    </font>
    <font>
      <sz val="9"/>
      <color theme="1"/>
      <name val="Times New Roman"/>
      <family val="1"/>
    </font>
    <font>
      <sz val="9"/>
      <color rgb="FF000000"/>
      <name val="Times New Roman"/>
      <family val="1"/>
    </font>
    <font>
      <sz val="12"/>
      <name val="宋体"/>
      <family val="3"/>
      <charset val="134"/>
    </font>
    <font>
      <sz val="12"/>
      <name val="Times New Roman"/>
      <family val="1"/>
    </font>
    <font>
      <sz val="9"/>
      <color theme="1"/>
      <name val="宋体"/>
      <family val="3"/>
      <charset val="134"/>
      <scheme val="minor"/>
    </font>
    <font>
      <sz val="10"/>
      <name val="Arial"/>
      <family val="2"/>
    </font>
    <font>
      <sz val="11"/>
      <color indexed="8"/>
      <name val="宋体"/>
      <family val="3"/>
      <charset val="134"/>
    </font>
    <font>
      <sz val="11"/>
      <name val="Calibri"/>
      <family val="2"/>
    </font>
    <font>
      <sz val="9"/>
      <color theme="1"/>
      <name val="宋体"/>
      <family val="3"/>
      <charset val="134"/>
    </font>
    <font>
      <sz val="9"/>
      <name val="微软雅黑"/>
      <family val="2"/>
      <charset val="134"/>
    </font>
    <font>
      <b/>
      <vertAlign val="superscript"/>
      <sz val="9"/>
      <color rgb="FFFF0000"/>
      <name val="Times New Roman"/>
      <family val="1"/>
    </font>
    <font>
      <sz val="9"/>
      <color rgb="FF000000"/>
      <name val="宋体"/>
      <family val="3"/>
      <charset val="134"/>
    </font>
    <font>
      <vertAlign val="superscript"/>
      <sz val="9"/>
      <color rgb="FF000000"/>
      <name val="Times New Roman"/>
      <family val="1"/>
    </font>
    <font>
      <sz val="9"/>
      <color rgb="FFFFC000"/>
      <name val="Times New Roman"/>
      <family val="1"/>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1">
    <xf numFmtId="178" fontId="0" fillId="0" borderId="0">
      <alignment vertical="center"/>
    </xf>
    <xf numFmtId="178" fontId="15" fillId="0" borderId="0"/>
    <xf numFmtId="178" fontId="14" fillId="0" borderId="0"/>
    <xf numFmtId="178" fontId="16" fillId="0" borderId="0"/>
    <xf numFmtId="178" fontId="26" fillId="0" borderId="0"/>
    <xf numFmtId="178" fontId="26" fillId="0" borderId="0">
      <alignment vertical="center"/>
    </xf>
    <xf numFmtId="178" fontId="26" fillId="0" borderId="0">
      <alignment vertical="center"/>
    </xf>
    <xf numFmtId="178" fontId="17" fillId="0" borderId="0"/>
    <xf numFmtId="178" fontId="17" fillId="0" borderId="0"/>
    <xf numFmtId="178" fontId="14" fillId="0" borderId="0"/>
    <xf numFmtId="178" fontId="14" fillId="0" borderId="0"/>
    <xf numFmtId="178" fontId="15" fillId="0" borderId="0"/>
    <xf numFmtId="178" fontId="18" fillId="0" borderId="0">
      <alignment vertical="center"/>
    </xf>
    <xf numFmtId="178" fontId="14" fillId="0" borderId="0"/>
    <xf numFmtId="178" fontId="19" fillId="0" borderId="0"/>
    <xf numFmtId="178" fontId="14" fillId="0" borderId="0"/>
    <xf numFmtId="178" fontId="14" fillId="0" borderId="0">
      <alignment vertical="center"/>
    </xf>
    <xf numFmtId="178" fontId="14" fillId="0" borderId="0"/>
    <xf numFmtId="178" fontId="15" fillId="0" borderId="0">
      <alignment vertical="center"/>
    </xf>
    <xf numFmtId="178" fontId="14" fillId="0" borderId="0" applyBorder="0"/>
    <xf numFmtId="178" fontId="26" fillId="0" borderId="0">
      <alignment vertical="center"/>
    </xf>
    <xf numFmtId="178" fontId="17" fillId="0" borderId="0">
      <alignment vertical="center"/>
    </xf>
    <xf numFmtId="178" fontId="26" fillId="0" borderId="0">
      <alignment vertical="center"/>
    </xf>
    <xf numFmtId="178" fontId="26" fillId="0" borderId="0"/>
    <xf numFmtId="178" fontId="26" fillId="0" borderId="0"/>
    <xf numFmtId="178" fontId="14" fillId="0" borderId="0">
      <alignment vertical="center"/>
    </xf>
    <xf numFmtId="178" fontId="14" fillId="0" borderId="0">
      <alignment vertical="center"/>
    </xf>
    <xf numFmtId="178" fontId="17" fillId="0" borderId="0"/>
    <xf numFmtId="178" fontId="17" fillId="0" borderId="0"/>
    <xf numFmtId="178" fontId="26" fillId="0" borderId="0">
      <alignment vertical="center"/>
    </xf>
    <xf numFmtId="178" fontId="26" fillId="0" borderId="0">
      <alignment vertical="center"/>
    </xf>
  </cellStyleXfs>
  <cellXfs count="93">
    <xf numFmtId="178" fontId="0" fillId="0" borderId="0" xfId="0">
      <alignment vertical="center"/>
    </xf>
    <xf numFmtId="178" fontId="1" fillId="0" borderId="0" xfId="0" applyFont="1" applyAlignment="1">
      <alignment horizontal="center" vertical="center"/>
    </xf>
    <xf numFmtId="178" fontId="1" fillId="0" borderId="0" xfId="0" applyFont="1" applyFill="1">
      <alignment vertical="center"/>
    </xf>
    <xf numFmtId="178" fontId="2" fillId="0" borderId="0" xfId="0" applyFont="1">
      <alignment vertical="center"/>
    </xf>
    <xf numFmtId="178" fontId="2" fillId="0" borderId="0" xfId="0" applyFont="1" applyAlignment="1">
      <alignment horizontal="left" vertical="top"/>
    </xf>
    <xf numFmtId="178" fontId="2" fillId="0" borderId="0" xfId="0" applyFont="1" applyAlignment="1">
      <alignment horizontal="center" vertical="center"/>
    </xf>
    <xf numFmtId="179" fontId="2" fillId="0" borderId="0" xfId="0" applyNumberFormat="1" applyFont="1" applyAlignment="1">
      <alignment horizontal="center" vertical="center"/>
    </xf>
    <xf numFmtId="180" fontId="2" fillId="0" borderId="0" xfId="0" applyNumberFormat="1" applyFont="1" applyAlignment="1">
      <alignment vertical="center" shrinkToFit="1"/>
    </xf>
    <xf numFmtId="181" fontId="2" fillId="0" borderId="0" xfId="0" applyNumberFormat="1" applyFont="1" applyAlignment="1">
      <alignment vertical="center" shrinkToFit="1"/>
    </xf>
    <xf numFmtId="178" fontId="1" fillId="0" borderId="0" xfId="0" applyFont="1" applyAlignment="1">
      <alignment horizontal="center" vertical="center" shrinkToFit="1"/>
    </xf>
    <xf numFmtId="178" fontId="1" fillId="0" borderId="0" xfId="0" applyFont="1">
      <alignment vertical="center"/>
    </xf>
    <xf numFmtId="178" fontId="1" fillId="0" borderId="1" xfId="27" applyFont="1" applyBorder="1" applyAlignment="1">
      <alignment horizontal="center" vertical="center" wrapText="1"/>
    </xf>
    <xf numFmtId="178" fontId="1" fillId="0" borderId="1" xfId="27" applyFont="1" applyBorder="1" applyAlignment="1">
      <alignment vertical="center" wrapText="1"/>
    </xf>
    <xf numFmtId="178" fontId="2" fillId="0" borderId="1" xfId="27" applyFont="1" applyBorder="1" applyAlignment="1">
      <alignment horizontal="left" vertical="top" wrapText="1"/>
    </xf>
    <xf numFmtId="178" fontId="2" fillId="0" borderId="1" xfId="27" applyFont="1" applyBorder="1" applyAlignment="1">
      <alignment horizontal="center" vertical="center" wrapText="1"/>
    </xf>
    <xf numFmtId="179" fontId="2" fillId="0" borderId="1" xfId="27" applyNumberFormat="1" applyFont="1" applyBorder="1" applyAlignment="1">
      <alignment horizontal="center" vertical="center" wrapText="1" shrinkToFit="1"/>
    </xf>
    <xf numFmtId="180" fontId="2" fillId="0" borderId="1" xfId="0" applyNumberFormat="1" applyFont="1" applyBorder="1" applyAlignment="1">
      <alignment vertical="center" shrinkToFit="1"/>
    </xf>
    <xf numFmtId="181" fontId="2" fillId="0" borderId="1" xfId="27" applyNumberFormat="1" applyFont="1" applyBorder="1" applyAlignment="1">
      <alignment vertical="center" shrinkToFit="1"/>
    </xf>
    <xf numFmtId="178" fontId="2" fillId="0" borderId="1" xfId="27" applyFont="1" applyBorder="1" applyAlignment="1">
      <alignment vertical="center" wrapText="1"/>
    </xf>
    <xf numFmtId="178" fontId="5" fillId="0" borderId="1" xfId="27" applyFont="1" applyBorder="1" applyAlignment="1">
      <alignment horizontal="center" vertical="center" wrapText="1" shrinkToFit="1"/>
    </xf>
    <xf numFmtId="181" fontId="8" fillId="0" borderId="1" xfId="27" applyNumberFormat="1" applyFont="1" applyBorder="1" applyAlignment="1">
      <alignment horizontal="center" vertical="center" wrapText="1" shrinkToFit="1"/>
    </xf>
    <xf numFmtId="178" fontId="1" fillId="0" borderId="1" xfId="27" applyFont="1" applyBorder="1" applyAlignment="1">
      <alignment horizontal="center" vertical="center" shrinkToFit="1"/>
    </xf>
    <xf numFmtId="182" fontId="2" fillId="0" borderId="1" xfId="0" applyNumberFormat="1" applyFont="1" applyBorder="1" applyAlignment="1">
      <alignment horizontal="left" vertical="center" wrapText="1"/>
    </xf>
    <xf numFmtId="183" fontId="2" fillId="0" borderId="1" xfId="27" applyNumberFormat="1" applyFont="1" applyBorder="1" applyAlignment="1">
      <alignment horizontal="center" vertical="center" wrapText="1" shrinkToFit="1"/>
    </xf>
    <xf numFmtId="178" fontId="2" fillId="0" borderId="1" xfId="27" applyFont="1" applyBorder="1" applyAlignment="1">
      <alignment horizontal="left" vertical="center" wrapText="1"/>
    </xf>
    <xf numFmtId="181" fontId="8" fillId="0" borderId="1" xfId="27" applyNumberFormat="1" applyFont="1" applyFill="1" applyBorder="1" applyAlignment="1">
      <alignment horizontal="center" vertical="center" wrapText="1" shrinkToFit="1"/>
    </xf>
    <xf numFmtId="178" fontId="1" fillId="0" borderId="1" xfId="27" applyFont="1" applyBorder="1" applyAlignment="1">
      <alignment horizontal="left" vertical="center" wrapText="1"/>
    </xf>
    <xf numFmtId="178" fontId="1" fillId="0" borderId="3" xfId="27" applyFont="1" applyBorder="1" applyAlignment="1">
      <alignment horizontal="center" vertical="center" wrapText="1"/>
    </xf>
    <xf numFmtId="180" fontId="2" fillId="0" borderId="1" xfId="0" applyNumberFormat="1" applyFont="1" applyBorder="1" applyAlignment="1">
      <alignment horizontal="left" vertical="top" wrapText="1"/>
    </xf>
    <xf numFmtId="178" fontId="9" fillId="0" borderId="1" xfId="27" applyFont="1" applyBorder="1" applyAlignment="1">
      <alignment horizontal="center" vertical="center" wrapText="1"/>
    </xf>
    <xf numFmtId="178" fontId="1" fillId="0" borderId="1" xfId="27" applyFont="1" applyBorder="1" applyAlignment="1">
      <alignment horizontal="center" vertical="center" wrapText="1" shrinkToFit="1"/>
    </xf>
    <xf numFmtId="178" fontId="1" fillId="0" borderId="1" xfId="27" applyFont="1" applyFill="1" applyBorder="1" applyAlignment="1">
      <alignment vertical="center" wrapText="1"/>
    </xf>
    <xf numFmtId="178" fontId="2" fillId="0" borderId="1" xfId="28" applyFont="1" applyFill="1" applyBorder="1" applyAlignment="1">
      <alignment horizontal="left" vertical="center" wrapText="1"/>
    </xf>
    <xf numFmtId="178" fontId="2" fillId="0" borderId="1" xfId="27" applyFont="1" applyFill="1" applyBorder="1" applyAlignment="1">
      <alignment horizontal="center" vertical="center" wrapText="1"/>
    </xf>
    <xf numFmtId="179" fontId="2" fillId="0" borderId="1" xfId="27" applyNumberFormat="1" applyFont="1" applyFill="1" applyBorder="1" applyAlignment="1">
      <alignment horizontal="center" vertical="center" wrapText="1" shrinkToFit="1"/>
    </xf>
    <xf numFmtId="180" fontId="2" fillId="0" borderId="1" xfId="0" applyNumberFormat="1" applyFont="1" applyFill="1" applyBorder="1" applyAlignment="1">
      <alignment vertical="center" shrinkToFit="1"/>
    </xf>
    <xf numFmtId="183" fontId="2" fillId="0" borderId="1" xfId="27" applyNumberFormat="1" applyFont="1" applyFill="1" applyBorder="1" applyAlignment="1">
      <alignment horizontal="center" vertical="center" wrapText="1" shrinkToFit="1"/>
    </xf>
    <xf numFmtId="178" fontId="1" fillId="0" borderId="1" xfId="27" applyFont="1" applyFill="1" applyBorder="1" applyAlignment="1">
      <alignment horizontal="center" vertical="center" shrinkToFit="1"/>
    </xf>
    <xf numFmtId="178" fontId="2" fillId="0" borderId="1" xfId="28" applyFont="1" applyBorder="1" applyAlignment="1">
      <alignment horizontal="left" vertical="top" wrapText="1"/>
    </xf>
    <xf numFmtId="181" fontId="10" fillId="0" borderId="1" xfId="27" applyNumberFormat="1" applyFont="1" applyBorder="1" applyAlignment="1">
      <alignment horizontal="center" vertical="center" wrapText="1" shrinkToFit="1"/>
    </xf>
    <xf numFmtId="178" fontId="2" fillId="0" borderId="1" xfId="28" applyFont="1" applyFill="1" applyBorder="1" applyAlignment="1">
      <alignment horizontal="left" vertical="top" wrapText="1"/>
    </xf>
    <xf numFmtId="179" fontId="2" fillId="0" borderId="1" xfId="27" applyNumberFormat="1" applyFont="1" applyBorder="1" applyAlignment="1">
      <alignment horizontal="left" vertical="center" wrapText="1" shrinkToFit="1"/>
    </xf>
    <xf numFmtId="178" fontId="11" fillId="0" borderId="1" xfId="27" applyFont="1" applyBorder="1" applyAlignment="1">
      <alignment horizontal="center" vertical="center" shrinkToFit="1"/>
    </xf>
    <xf numFmtId="178" fontId="1" fillId="0" borderId="1" xfId="27" applyFont="1" applyFill="1" applyBorder="1" applyAlignment="1">
      <alignment horizontal="center" vertical="center" wrapText="1" shrinkToFit="1"/>
    </xf>
    <xf numFmtId="178" fontId="2" fillId="0" borderId="1" xfId="28" applyFont="1" applyBorder="1" applyAlignment="1">
      <alignment horizontal="left" vertical="center" wrapText="1"/>
    </xf>
    <xf numFmtId="178" fontId="2" fillId="2" borderId="1" xfId="27" applyFont="1" applyFill="1" applyBorder="1" applyAlignment="1">
      <alignment vertical="center" wrapText="1"/>
    </xf>
    <xf numFmtId="178" fontId="2" fillId="2" borderId="1" xfId="28" applyFont="1" applyFill="1" applyBorder="1" applyAlignment="1">
      <alignment horizontal="left" vertical="center" wrapText="1"/>
    </xf>
    <xf numFmtId="178" fontId="2" fillId="2" borderId="1" xfId="27" applyFont="1" applyFill="1" applyBorder="1" applyAlignment="1">
      <alignment horizontal="center" vertical="center" wrapText="1"/>
    </xf>
    <xf numFmtId="179" fontId="2" fillId="2" borderId="1" xfId="27" applyNumberFormat="1" applyFont="1" applyFill="1" applyBorder="1" applyAlignment="1">
      <alignment horizontal="center" vertical="center" wrapText="1" shrinkToFit="1"/>
    </xf>
    <xf numFmtId="178" fontId="12" fillId="2" borderId="1" xfId="5" applyFont="1" applyFill="1" applyBorder="1" applyAlignment="1">
      <alignment horizontal="center" vertical="center"/>
    </xf>
    <xf numFmtId="3" fontId="12" fillId="2" borderId="1" xfId="5" applyNumberFormat="1" applyFont="1" applyFill="1" applyBorder="1" applyAlignment="1">
      <alignment horizontal="center" vertical="center"/>
    </xf>
    <xf numFmtId="178" fontId="12" fillId="2" borderId="1" xfId="5" applyFont="1" applyFill="1" applyBorder="1" applyAlignment="1">
      <alignment horizontal="left" vertical="center" wrapText="1"/>
    </xf>
    <xf numFmtId="178" fontId="13" fillId="2" borderId="1" xfId="0" applyFont="1" applyFill="1" applyBorder="1" applyAlignment="1">
      <alignment horizontal="left" vertical="center" wrapText="1"/>
    </xf>
    <xf numFmtId="178" fontId="12" fillId="2" borderId="1" xfId="6" applyFont="1" applyFill="1" applyBorder="1" applyAlignment="1">
      <alignment vertical="center" wrapText="1"/>
    </xf>
    <xf numFmtId="178" fontId="12" fillId="2" borderId="1" xfId="6" applyFont="1" applyFill="1" applyBorder="1" applyAlignment="1">
      <alignment horizontal="left" vertical="center" wrapText="1"/>
    </xf>
    <xf numFmtId="183" fontId="8" fillId="0" borderId="1" xfId="27" applyNumberFormat="1" applyFont="1" applyBorder="1" applyAlignment="1">
      <alignment horizontal="center" vertical="center" wrapText="1" shrinkToFit="1"/>
    </xf>
    <xf numFmtId="178" fontId="14" fillId="0" borderId="1" xfId="0" applyFont="1" applyBorder="1" applyAlignment="1">
      <alignment horizontal="center" vertical="center" shrinkToFit="1"/>
    </xf>
    <xf numFmtId="178" fontId="2" fillId="0" borderId="1" xfId="0" applyFont="1" applyBorder="1" applyAlignment="1">
      <alignment horizontal="center" vertical="center"/>
    </xf>
    <xf numFmtId="179" fontId="2" fillId="0" borderId="1" xfId="0" applyNumberFormat="1" applyFont="1" applyBorder="1" applyAlignment="1">
      <alignment horizontal="center" vertical="center"/>
    </xf>
    <xf numFmtId="181" fontId="2" fillId="0" borderId="1" xfId="0" applyNumberFormat="1" applyFont="1" applyBorder="1" applyAlignment="1">
      <alignment vertical="center" shrinkToFit="1"/>
    </xf>
    <xf numFmtId="178" fontId="1" fillId="0" borderId="1" xfId="0" applyFont="1" applyBorder="1" applyAlignment="1">
      <alignment horizontal="center" vertical="center" shrinkToFit="1"/>
    </xf>
    <xf numFmtId="178" fontId="3" fillId="0" borderId="0" xfId="0" applyFont="1" applyAlignment="1">
      <alignment horizontal="center" vertical="center"/>
    </xf>
    <xf numFmtId="178" fontId="4" fillId="0" borderId="0" xfId="0" applyFont="1" applyAlignment="1">
      <alignment horizontal="center" vertical="center"/>
    </xf>
    <xf numFmtId="178" fontId="5" fillId="0" borderId="0" xfId="0" applyFont="1" applyAlignment="1">
      <alignment horizontal="center" vertical="center"/>
    </xf>
    <xf numFmtId="181" fontId="4" fillId="0" borderId="0" xfId="0" applyNumberFormat="1" applyFont="1" applyAlignment="1">
      <alignment horizontal="center" vertical="center"/>
    </xf>
    <xf numFmtId="181" fontId="2" fillId="0" borderId="0" xfId="0" applyNumberFormat="1" applyFont="1" applyAlignment="1">
      <alignment horizontal="left" vertical="center" shrinkToFit="1"/>
    </xf>
    <xf numFmtId="181" fontId="1" fillId="0" borderId="0" xfId="0" applyNumberFormat="1" applyFont="1" applyAlignment="1">
      <alignment horizontal="left" vertical="center" shrinkToFit="1"/>
    </xf>
    <xf numFmtId="178" fontId="7" fillId="0" borderId="1" xfId="0" applyFont="1" applyBorder="1" applyAlignment="1">
      <alignment horizontal="left" vertical="top" wrapText="1"/>
    </xf>
    <xf numFmtId="178" fontId="1" fillId="0" borderId="2" xfId="0" applyFont="1" applyBorder="1" applyAlignment="1">
      <alignment horizontal="center" vertical="center" wrapText="1"/>
    </xf>
    <xf numFmtId="178" fontId="1" fillId="0" borderId="3" xfId="0" applyFont="1" applyBorder="1" applyAlignment="1">
      <alignment horizontal="center" vertical="center" wrapText="1"/>
    </xf>
    <xf numFmtId="178" fontId="2" fillId="0" borderId="2" xfId="0" applyFont="1" applyBorder="1" applyAlignment="1">
      <alignment horizontal="center" vertical="center" wrapText="1"/>
    </xf>
    <xf numFmtId="178" fontId="2" fillId="0" borderId="3" xfId="0" applyFont="1" applyBorder="1" applyAlignment="1">
      <alignment horizontal="center" vertical="center" wrapText="1"/>
    </xf>
    <xf numFmtId="178" fontId="1" fillId="0" borderId="2" xfId="27" applyFont="1" applyBorder="1" applyAlignment="1">
      <alignment horizontal="center" vertical="center" wrapText="1"/>
    </xf>
    <xf numFmtId="178" fontId="1" fillId="0" borderId="4" xfId="27" applyFont="1" applyBorder="1" applyAlignment="1">
      <alignment horizontal="center" vertical="center" wrapText="1"/>
    </xf>
    <xf numFmtId="178" fontId="1" fillId="0" borderId="3" xfId="27" applyFont="1" applyBorder="1" applyAlignment="1">
      <alignment horizontal="center" vertical="center" wrapText="1"/>
    </xf>
    <xf numFmtId="179" fontId="2" fillId="0" borderId="2" xfId="0" applyNumberFormat="1" applyFont="1" applyBorder="1" applyAlignment="1">
      <alignment horizontal="center" vertical="center" wrapText="1"/>
    </xf>
    <xf numFmtId="179" fontId="2" fillId="0" borderId="3" xfId="0" applyNumberFormat="1" applyFont="1" applyBorder="1" applyAlignment="1">
      <alignment horizontal="center" vertical="center" wrapText="1"/>
    </xf>
    <xf numFmtId="180" fontId="1" fillId="0" borderId="2" xfId="0" applyNumberFormat="1" applyFont="1" applyBorder="1" applyAlignment="1">
      <alignment horizontal="center" vertical="center" wrapText="1"/>
    </xf>
    <xf numFmtId="180" fontId="2" fillId="0" borderId="3" xfId="0" applyNumberFormat="1" applyFont="1" applyBorder="1" applyAlignment="1">
      <alignment horizontal="center" vertical="center" wrapText="1"/>
    </xf>
    <xf numFmtId="181" fontId="1" fillId="0" borderId="2" xfId="0" applyNumberFormat="1" applyFont="1" applyBorder="1" applyAlignment="1">
      <alignment horizontal="center" vertical="center" wrapText="1"/>
    </xf>
    <xf numFmtId="181" fontId="2" fillId="0" borderId="3" xfId="0" applyNumberFormat="1" applyFont="1" applyBorder="1" applyAlignment="1">
      <alignment horizontal="center" vertical="center" wrapText="1"/>
    </xf>
    <xf numFmtId="181" fontId="2" fillId="0" borderId="2" xfId="0" applyNumberFormat="1" applyFont="1" applyBorder="1" applyAlignment="1">
      <alignment horizontal="center" vertical="center" wrapText="1"/>
    </xf>
    <xf numFmtId="178" fontId="2" fillId="0" borderId="0" xfId="0" applyFont="1" applyAlignment="1">
      <alignment horizontal="left" vertical="center" wrapText="1"/>
    </xf>
    <xf numFmtId="178" fontId="2" fillId="0" borderId="0" xfId="0" applyFont="1" applyAlignment="1">
      <alignment horizontal="left" vertical="center"/>
    </xf>
    <xf numFmtId="0" fontId="1" fillId="0" borderId="1" xfId="27" applyNumberFormat="1" applyFont="1" applyBorder="1" applyAlignment="1">
      <alignment horizontal="center" vertical="center" wrapText="1"/>
    </xf>
    <xf numFmtId="0" fontId="6" fillId="0" borderId="0" xfId="0" applyNumberFormat="1" applyFont="1" applyAlignment="1">
      <alignment horizontal="center" vertical="center"/>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1" fillId="0" borderId="1" xfId="27" applyNumberFormat="1" applyFont="1" applyFill="1" applyBorder="1" applyAlignment="1">
      <alignment horizontal="center" vertical="center" wrapText="1"/>
    </xf>
    <xf numFmtId="0" fontId="2" fillId="0" borderId="1" xfId="27" applyNumberFormat="1" applyFont="1" applyBorder="1" applyAlignment="1">
      <alignment horizontal="center" vertical="center" wrapText="1"/>
    </xf>
    <xf numFmtId="0" fontId="1" fillId="0" borderId="1" xfId="0" applyNumberFormat="1" applyFont="1" applyBorder="1" applyAlignment="1">
      <alignment horizontal="center" vertical="center"/>
    </xf>
    <xf numFmtId="0" fontId="1" fillId="0" borderId="0" xfId="0" applyNumberFormat="1" applyFont="1" applyAlignment="1">
      <alignment horizontal="center" vertical="center"/>
    </xf>
    <xf numFmtId="0" fontId="1" fillId="0" borderId="0" xfId="0" applyNumberFormat="1" applyFont="1">
      <alignment vertical="center"/>
    </xf>
  </cellXfs>
  <cellStyles count="31">
    <cellStyle name="_ET_STYLE_NoName_00_" xfId="1"/>
    <cellStyle name="0,0_x000d__x000a_NA_x000d__x000a_" xfId="2"/>
    <cellStyle name="Normal" xfId="3"/>
    <cellStyle name="Normal 2 2" xfId="4"/>
    <cellStyle name="Normal 6" xfId="5"/>
    <cellStyle name="Normal 6 2" xfId="6"/>
    <cellStyle name="Normal_表三甲" xfId="7"/>
    <cellStyle name="常规" xfId="0" builtinId="0"/>
    <cellStyle name="常规 10" xfId="8"/>
    <cellStyle name="常规 10 3 2" xfId="9"/>
    <cellStyle name="常规 11" xfId="10"/>
    <cellStyle name="常规 14 2" xfId="11"/>
    <cellStyle name="常规 2" xfId="12"/>
    <cellStyle name="常规 2 2" xfId="13"/>
    <cellStyle name="常规 2 2 2" xfId="14"/>
    <cellStyle name="常规 2 2 9" xfId="15"/>
    <cellStyle name="常规 2 32 2" xfId="16"/>
    <cellStyle name="常规 2 39" xfId="17"/>
    <cellStyle name="常规 2_#1标基础表(1)" xfId="18"/>
    <cellStyle name="常规 21" xfId="19"/>
    <cellStyle name="常规 28" xfId="20"/>
    <cellStyle name="常规 3" xfId="21"/>
    <cellStyle name="常规 30" xfId="22"/>
    <cellStyle name="常规 31" xfId="23"/>
    <cellStyle name="常规 32" xfId="24"/>
    <cellStyle name="常规 4" xfId="25"/>
    <cellStyle name="常规 5" xfId="26"/>
    <cellStyle name="常规 5 2" xfId="27"/>
    <cellStyle name="常规 5 2 2" xfId="28"/>
    <cellStyle name="常规 6" xfId="29"/>
    <cellStyle name="常规 67" xfId="30"/>
  </cellStyles>
  <dxfs count="0"/>
  <tableStyles count="0" defaultTableStyle="TableStyleMedium2" defaultPivotStyle="PivotStyleLight16"/>
  <colors>
    <mruColors>
      <color rgb="FFFED3E0"/>
      <color rgb="FFC8D2D3"/>
      <color rgb="FF95F7D8"/>
      <color rgb="FFFD84A9"/>
      <color rgb="FFFFFFFF"/>
      <color rgb="FF52EE28"/>
      <color rgb="FFEDACA3"/>
      <color rgb="FFEC742D"/>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5.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84" Type="http://schemas.openxmlformats.org/officeDocument/2006/relationships/externalLink" Target="externalLinks/externalLink83.xml"/><Relationship Id="rId89" Type="http://schemas.openxmlformats.org/officeDocument/2006/relationships/calcChain" Target="calcChain.xml"/><Relationship Id="rId16" Type="http://schemas.openxmlformats.org/officeDocument/2006/relationships/externalLink" Target="externalLinks/externalLink15.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74" Type="http://schemas.openxmlformats.org/officeDocument/2006/relationships/externalLink" Target="externalLinks/externalLink73.xml"/><Relationship Id="rId79" Type="http://schemas.openxmlformats.org/officeDocument/2006/relationships/externalLink" Target="externalLinks/externalLink78.xml"/><Relationship Id="rId5" Type="http://schemas.openxmlformats.org/officeDocument/2006/relationships/externalLink" Target="externalLinks/externalLink4.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externalLink" Target="externalLinks/externalLink55.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77" Type="http://schemas.openxmlformats.org/officeDocument/2006/relationships/externalLink" Target="externalLinks/externalLink76.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externalLink" Target="externalLinks/externalLink58.xml"/><Relationship Id="rId67" Type="http://schemas.openxmlformats.org/officeDocument/2006/relationships/externalLink" Target="externalLinks/externalLink6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externalLink" Target="externalLinks/externalLink61.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83" Type="http://schemas.openxmlformats.org/officeDocument/2006/relationships/externalLink" Target="externalLinks/externalLink82.xml"/><Relationship Id="rId88"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81" Type="http://schemas.openxmlformats.org/officeDocument/2006/relationships/externalLink" Target="externalLinks/externalLink80.xml"/><Relationship Id="rId86"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styles" Target="styles.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9" Type="http://schemas.openxmlformats.org/officeDocument/2006/relationships/externalLink" Target="externalLinks/externalLink1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j000055\e$\4.&#25237;&#26631;&#24037;&#31243;\305&#23425;&#19996;&#28909;&#30005;2&#215;300MW&#26426;&#32452;\1.&#25307;&#25237;&#26631;&#20449;&#24687;\&#23425;&#19996;&#28909;&#30005;&#26045;&#24037;&#25307;&#26631;&#25991;&#20214;A&#26631;&#27573;2010.5.20\&#24037;&#31243;&#39033;&#30446;\&#37049;&#21439;&#22235;&#26399;\&#37049;&#22235;&#21021;&#35774;200407\&#23457;&#26597;&#21518;&#20462;&#25913;\&#37049;&#22235;&#25910;&#21475;&#27010;&#31639;20050623&#20986;&#29256;&#31295;\USER\&#27010;&#31639;\&#26395;&#20141;&#29123;&#26426;\&#21487;&#30740;\ATTACH\IRHEAN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4037;&#31243;/&#23433;&#39034;&#19977;&#26399;/&#23433;&#39034;&#19977;&#26399;&#21487;&#30740;/&#23433;&#39034;2011/&#23433;&#39034;&#25104;&#21697;/1853/jb/wgq&#26032;&#23450;&#3906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JHX/&#26700;&#38754;/&#38889;&#22478;&#25253;&#20215;/4#&#26426;&#34920;&#1997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j000055\e$\4.&#25237;&#26631;&#24037;&#31243;\305&#23425;&#19996;&#28909;&#30005;2&#215;300MW&#26426;&#32452;\1.&#25307;&#25237;&#26631;&#20449;&#24687;\&#23425;&#19996;&#28909;&#30005;&#26045;&#24037;&#25307;&#26631;&#25991;&#20214;A&#26631;&#27573;2010.5.20\sjgs\&#21556;&#27902;\CXD\WJ\wjhou&#2591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Documents%20and%20Settings\2443\Local%20Settings\Temporary%20Internet%20Files\Content.Outlook\A39T6LUF\&#26032;&#30086;&#38428;&#24247;\&#20013;&#27888;&#30719;&#20918;&#21487;&#30740;&#25237;&#26631;(&#22303;&#24314;&#6528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j000055\e$\&#21326;&#24494;&#36719;&#20214;2002\&#36234;&#21335;\&#38472;&#24037;&#21021;&#21487;&#30740;\DISK2\DA%20NMND%20THAN%20BINH%20THUAN%20(TQ)\QUY%20HOACH%20BINH%20THUAN\TMDT-%20Master%20plan%20BT%20300107%20(KG%20co%20DD)-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j000055\e$\4.&#25237;&#26631;&#24037;&#31243;\305&#23425;&#19996;&#28909;&#30005;2&#215;300MW&#26426;&#32452;\1.&#25307;&#25237;&#26631;&#20449;&#24687;\&#23425;&#19996;&#28909;&#30005;&#26045;&#24037;&#25307;&#26631;&#25991;&#20214;A&#26631;&#27573;2010.5.20\My%20Documents\&#24037;&#20316;\&#23457;&#26597;\&#21487;&#30740;\2002&#24180;&#21487;&#30740;\&#21452;&#40493;&#23665;&#19977;&#26399;\&#21452;&#40493;&#23665;&#25910;&#21475;\My%20Documents\&#23385;&#33521;\&#24352;&#26149;\FSZCF\ZCFB3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24037;&#31243;/&#23433;&#39034;&#19977;&#26399;/&#23433;&#39034;&#19977;&#26399;&#21487;&#30740;/&#23433;&#39034;2011/&#23433;&#39034;&#25104;&#21697;/sjgs/&#21556;&#27902;/CXD/WJ/wjhou&#2591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j000055\e$\002-&#27874;&#40657;TUZLA&#39033;&#30446;\000%20&#36153;&#25511;&#31227;&#20132;\03%20&#25104;&#26412;&#20998;&#26512;\&#27874;&#40657;TUZLA&#39033;&#30446;&#35843;&#25972;&#33539;&#22260;&#21518;&#25104;&#26412;&#20998;&#26512;&#25253;&#21578;2019040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wed06\SYS\DYC\&#20975;&#37324;&#25910;&#21475;\EXCEL\SJP.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j000055\e$\&#24037;&#31243;&#39033;&#30446;\2010&#24180;10&#26376;&#21069;&#39033;&#30446;\1&#12289;&#39033;&#30446;&#31649;&#29702;\2&#12289;&#36234;&#21335;&#24179;&#39034;&#28779;&#30005;&#19968;&#26399;\4&#12289;EPC&#20215;&#26684;&#25253;&#20215;\9&#12289;2011&#24180;&#25253;&#20215;\4&#12289;&#36164;&#26009;\B&#12289;&#21407;&#25253;&#20215;\A&#12289;&#39118;&#38505;&#36153;&#29992;\&#39033;&#30446;&#39118;&#38505;&#20998;&#26512;&#21450;&#35745;&#31639;&#34920;%20R-9%202010.2.2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p-lh6\user0919\MSOffice\Excel\LH\LHX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24037;&#31243;/&#23433;&#39034;&#19977;&#26399;/&#23433;&#39034;&#19977;&#26399;&#21487;&#30740;/&#23433;&#39034;2011/&#23433;&#39034;&#25104;&#21697;/All%20Profitability%20&amp;%20Quote%20Letter%20Files/ATTACH/IRHEAN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j000055\e$\My%20Documents\PG\LY\SZTG\MW-HYL.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DD199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wj000055\e$\4.&#25237;&#26631;&#24037;&#31243;\305&#23425;&#19996;&#28909;&#30005;2&#215;300MW&#26426;&#32452;\1.&#25307;&#25237;&#26631;&#20449;&#24687;\&#23425;&#19996;&#28909;&#30005;&#26045;&#24037;&#25307;&#26631;&#25991;&#20214;A&#26631;&#27573;2010.5.20\My%20Documents\&#24037;&#20316;\&#23457;&#26597;\&#21487;&#30740;\2002&#24180;&#21487;&#30740;\&#21452;&#40493;&#23665;&#19977;&#26399;\&#21452;&#40493;&#23665;&#25910;&#21475;\My%20Documents\&#23385;&#33521;\WINDOWS\Desktop\LZF\&#22823;&#36830;&#29123;&#26426;&#21487;&#30740;\SY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35774;&#35745;&#38498;&#22235;&#20250;&#39033;&#30446;&#37096;/&#20013;&#30005;&#22235;&#20250;&#29123;&#27668;&#28909;&#30005;&#20919;&#32852;&#20135;&#39033;&#30446;&#20027;&#20307;#1&#26631;&#27573;&#26045;&#24037;&#20998;&#21253;&#21512;&#21516;%20&#38468;&#20214;24--&#21512;&#21516;&#20215;&#26684;&#34920;%20&#25171;&#21360;&#29256;%20150626.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24037;&#31243;/&#23433;&#39034;&#19977;&#26399;/&#23433;&#39034;&#19977;&#26399;&#21487;&#30740;/&#23433;&#39034;2011/&#23433;&#39034;&#25104;&#21697;/&#20020;&#26102;&#25991;&#20214;/&#27896;&#24030;&#30005;&#21378;1&#215;600&#21487;&#3074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24037;&#31243;/&#23433;&#39034;&#19977;&#26399;/&#23433;&#39034;&#19977;&#26399;&#21487;&#30740;/&#23433;&#39034;2011/&#23433;&#39034;&#25104;&#21697;/zc/GS/&#38738;&#23707;&#20108;&#26399;2&#215;300MW/&#21021;&#27493;&#35774;&#35745;/&#21021;&#35774;&#25910;&#21475;/&#26426;&#26800;&#35843;&#24046;&#34920;(&#30452;&#3492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XWQ\&#24179;&#22313;\SDK\SDK5-G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24037;&#31243;/&#23433;&#39034;&#19977;&#26399;/&#23433;&#39034;&#19977;&#26399;&#21487;&#30740;/&#23433;&#39034;2011/&#23433;&#39034;&#25104;&#21697;/My%20Documents/&#36797;&#30005;/&#36797;&#30005;&#21021;&#35774;&#20462;&#25913;/&#21021;&#35774;&#22303;&#24314;&#20462;&#2591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24037;&#31243;/&#23433;&#39034;&#19977;&#26399;/&#23433;&#39034;&#19977;&#26399;&#21487;&#30740;/&#23433;&#39034;2011/&#23433;&#39034;&#25104;&#21697;/WINDOWS/TEMP/&#36797;&#30005;/&#36797;&#30005;&#21021;&#35774;&#20462;&#25913;/&#21021;&#35774;&#22303;&#24314;&#20462;&#259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4037;&#31243;/&#23433;&#39034;&#19977;&#26399;/&#23433;&#39034;&#19977;&#26399;&#21487;&#30740;/&#23433;&#39034;2011/&#23433;&#39034;&#25104;&#21697;/&#24037;&#31243;&#39033;&#30446;/&#37049;&#21439;&#22235;&#26399;/&#37049;&#22235;&#21021;&#35774;200407/&#23457;&#26597;&#21518;&#20462;&#25913;/&#37049;&#22235;&#25910;&#21475;&#27010;&#31639;20050623&#20986;&#29256;&#31295;/SDK/HONG.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j-4376\e$\DOCUME~1\ADMINI~1\LOCALS~1\Temp\C.Lotus.Notes.Data\&#27010;&#31639;\&#37329;&#23665;#6&#26426;&#21021;&#35774;\&#20869;&#23457;&#20462;&#25913;&#29256;05&#24180;\&#21407;\AHY\&#19978;&#28023;&#28437;&#27902;&#29123;&#27668;&#30005;&#21378;(4X300MW)\&#21021;&#21487;&#20462;&#25913;(03&#24180;&#20215;&#26684;&#27700;&#24179;&#12309;\&#19978;&#28023;&#28437;&#27902;&#29123;&#27668;&#30005;&#21378;(4X300MW).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j000055\e$\WINDOWS\Desktop\WIN95\Desktop\&#25105;&#30340;&#24037;&#20316;&#25991;&#26723;\&#24037;&#31243;&#25991;&#26723;\&#22269;&#20869;&#24037;&#31243;\&#30333;&#40548;&#30005;&#21378;\&#30333;&#40548;&#21487;&#30740;\&#30333;&#40548;&#21487;&#30740;&#32534;&#21046;\GCGL\PTGC\KLDC\KL1QYS\KLYQZY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wj-4376\e$\&#21338;&#36154;\&#21338;&#36154;2X1000&#21487;&#30740;\&#21338;&#24494;&#24037;&#31243;&#37327;&#26816;&#39564;-v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24037;&#31243;/&#23433;&#39034;&#19977;&#26399;/&#23433;&#39034;&#19977;&#26399;&#21487;&#30740;/&#23433;&#39034;2011/&#23433;&#39034;&#25104;&#21697;/&#24037;&#31243;&#39033;&#30446;/&#20803;&#23453;&#23665;/&#21021;&#27493;&#35774;&#35745;/lxz/GD_0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wj000055\e$\1&#12289;&#22269;&#38469;&#20107;&#19994;&#37096;\3&#12289;&#25237;&#26631;&#39033;&#30446;\23&#12289;&#21704;&#33832;&#20811;&#26031;&#22374;\RecoveredExternalLink1"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24037;&#31243;/&#23433;&#39034;&#19977;&#26399;/&#23433;&#39034;&#19977;&#26399;&#21487;&#30740;/&#23433;&#39034;2011/&#23433;&#39034;&#25104;&#21697;/WINDOWS/Desktop/1270/&#36890;&#36797;&#19977;&#26399;/&#19977;&#26399;&#21021;&#35774;/&#36890;&#36797;&#19977;&#26399;&#21021;&#35774;A.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wj-2823\e$\Documents%20and%20Settings\g7357\Local%20Settings\Temporary%20Internet%20Files\OLK74C\&#40857;&#23500;&#19968;&#26399;2&#215;600MW&#38149;&#28809;&#23707;EP&#25237;&#26631;&#25253;&#20215;110412&#65288;&#33539;&#22260;&#26356;&#26032;&#6528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wj000055\e$\038&#22826;&#24179;\&#36153;&#29992;\&#36234;&#21335;&#22826;&#24179;&#30005;&#21378;&#25253;&#20215;120608&#65288;&#37319;&#36141;&#35810;&#20215;&#20998;&#26512;&#65289;-liuli.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wj000055\e$\4.&#25237;&#26631;&#24037;&#31243;\305&#23425;&#19996;&#28909;&#30005;2&#215;300MW&#26426;&#32452;\1.&#25307;&#25237;&#26631;&#20449;&#24687;\&#23425;&#19996;&#28909;&#30005;&#26045;&#24037;&#25307;&#26631;&#25991;&#20214;A&#26631;&#27573;2010.5.20\All%20Profitability%20&amp;%20Quote%20Letter%20Files\ATTACH\IRHEAN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wj000055\e$\Users\46007.ASIANELEC\AppData\Roaming\Microsoft\Excel\&#26032;&#24314;&#25991;&#20214;&#22841;\RecoveredExternalLink5"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wed06\SYS\DYC\&#26354;&#38742;&#27010;&#31639;\GYZBJG0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24037;&#31243;/&#23433;&#39034;&#19977;&#26399;/&#23433;&#39034;&#19977;&#26399;&#21487;&#30740;/&#23433;&#39034;2011/&#23433;&#39034;&#25104;&#21697;/My%20Documents/smm.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Zhliang\share\PG\LY\SZTG\MW-HYL.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24037;&#31243;/&#23433;&#39034;&#19977;&#26399;/&#23433;&#39034;&#19977;&#26399;&#21487;&#30740;/&#23433;&#39034;2011/&#23433;&#39034;&#25104;&#21697;/&#24037;&#31243;&#39033;&#30446;/&#37049;&#21439;&#22235;&#26399;/&#37049;&#22235;&#21021;&#35774;200407/&#23457;&#26597;&#21518;&#20462;&#25913;/&#37049;&#22235;&#25910;&#21475;&#27010;&#31639;20050623&#20986;&#29256;&#31295;/USER/&#27010;&#31639;/&#26395;&#20141;&#29123;&#26426;/&#21487;&#30740;/ATTACH/IRHEANS.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p-lh6\user0919\&#21016;&#24314;&#33521;&#26032;\&#26354;&#38742;&#26631;&#2007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wj000055\e$\002-&#24635;&#21253;&#39033;&#30446;\016-&#36234;&#21335;&#27704;&#20852;&#19968;&#26399;\009-&#30456;&#20851;&#26041;&#36164;&#26009;\&#26446;&#25996;&#26031;&#31227;&#20132;\&#25253;&#20215;\EPC&#25253;&#20215;20130227(&#26368;&#32456;&#25253;&#2021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Documents%20and%20Settings/zj/&#26700;&#38754;/&#31532;7&#21495;&#28548;&#28165;/&#29579;/wei/&#27010;&#20272;&#21487;&#30740;/30&#19975;/&#28142;&#38452;/&#28142;&#38452;&#19977;&#26399;/&#34917;&#65306;&#28142;&#38452;&#19977;&#26399;&#21021;&#21487;/&#28142;&#38452;3&#21021;&#21487;&#20462;04.06.30/&#28142;3&#21021;&#35774;04.08/&#28142;&#19977;&#21021;&#35774;&#36865;&#23457;040812/&#27491;&#22312;&#36827;&#34892;/&#30707;&#27827;&#23376;/&#30707;&#27827;&#23376;.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wj000055\e$\&#24037;&#31243;&#39033;&#30446;\300MW&#29123;&#26426;&#24037;&#31243;\&#40857;&#21475;&#29123;&#26426;\&#40857;&#21475;&#21487;&#30740;&#20272;&#31639;&#34920;2000-07.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24037;&#31243;/&#23433;&#39034;&#19977;&#26399;/&#23433;&#39034;&#19977;&#26399;&#21487;&#30740;/&#23433;&#39034;2011/&#23433;&#39034;&#25104;&#21697;/All%20Profitability%20&amp;%20Quote%20Letter%20Files/WINDOWS/TEMP/IRHEAN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wj000055\e$\4.&#25237;&#26631;&#24037;&#31243;\305&#23425;&#19996;&#28909;&#30005;2&#215;300MW&#26426;&#32452;\1.&#25307;&#25237;&#26631;&#20449;&#24687;\&#23425;&#19996;&#28909;&#30005;&#26045;&#24037;&#25307;&#26631;&#25991;&#20214;A&#26631;&#27573;2010.5.20\&#24037;&#31243;&#39033;&#30446;\&#37049;&#21439;&#22235;&#26399;\&#37049;&#22235;&#21021;&#35774;200407\&#23457;&#26597;&#21518;&#20462;&#25913;\&#37049;&#22235;&#25910;&#21475;&#27010;&#31639;20050623&#20986;&#29256;&#31295;\SDK\SDK5-G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Documents%20and%20Settings/zj/&#26700;&#38754;/&#31532;7&#21495;&#28548;&#28165;/WINDOWS/Desktop/&#31070;&#26408;2&#215;135&#31354;&#20919;&#12288;&#12288;&#12288;/803/803&#21487;&#3074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26494;&#27743;.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wj000055\e$\WINDOWS\Desktop\LRP\GCGL\PTGC\BHDC\BHDCKY\BHDCKYBZ\GCGL\PTGC\KLDC\KL1QYS\KLYQZYS.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24037;&#31243;/&#23433;&#39034;&#19977;&#26399;/&#23433;&#39034;&#19977;&#26399;&#21487;&#30740;/&#23433;&#39034;2011/&#23433;&#39034;&#25104;&#21697;/&#24037;&#31243;&#39033;&#30446;/&#20803;&#23453;&#23665;/&#21021;&#27493;&#35774;&#35745;/&#36797;&#30005;&#25216;&#25913;&#26032;/&#21442;&#32771;&#36164;&#26009;/&#24352;&#26149;/bmtb/FSZCF/ZCFB3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I:\&#21407;\AHY\&#19978;&#28023;&#28437;&#27902;&#30005;&#21378;2&#215;1000MW\&#21021;&#35774;\&#21021;&#35774;&#25910;&#21475;\&#21512;&#21516;\d\040818tuoliu\060914&#22806;&#39640;&#26725;&#19968;&#26399;&#65283;3&#12289;&#65283;4&#33073;&#30827;2&#215;300MW(&#26816;&#32034;1028&#65289;\061027&#22806;&#39640;&#26725;#3&#12289;4&#33073;&#30827;-3&#24635;&#21253;&#21512;&#21516;&#25991;&#20214;\061117&#22806;&#39640;&#26725;#3&#12289;4%20FGD&#21512;&#21516;-&#31614;&#35746;&#29256;\A&#25237;&#26631;&#39033;&#30446;\015&#30000;&#38598;&#39033;&#30446;\2&#25237;&#26631;&#25991;&#20214;\&#37325;&#30005;&#19996;&#21378;\030709&#19996;&#21378;&#25253;&#20215;&#24037;&#20316;&#34920;-3-&#40644;.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wj000055\e$\4.&#25237;&#26631;&#24037;&#31243;\305&#23425;&#19996;&#28909;&#30005;2&#215;300MW&#26426;&#32452;\1.&#25307;&#25237;&#26631;&#20449;&#24687;\&#23425;&#19996;&#28909;&#30005;&#26045;&#24037;&#25307;&#26631;&#25991;&#20214;A&#26631;&#27573;2010.5.20\sjgs\&#21556;&#27902;\&#26426;&#21153;&#39044;&#31639;.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wj000055\e$\4.&#25237;&#26631;&#24037;&#31243;\601&#19977;&#27700;&#24658;&#30410;&#30005;&#21378;2&#215;600MW&#26426;&#32452;&#24037;&#31243;\3.&#21830;&#21153;&#37096;&#20998;\200912&#21518;&#36164;&#26009;\DOCUME~1\yjh\LOCALS~1\Temp\Rar$DI00.046\user\project\&#21335;&#28909;&#29123;&#26426;&#25237;&#26631;\&#25114;&#22661;&#22576;&#20462;&#25913;\&#26494;&#2774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WINDOWS/Desktop/&#31070;&#26408;2&#215;135&#31354;&#20919;&#12288;&#12288;&#12288;/803/803&#21487;&#30740;.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wj-2823\e$\&#40857;&#23500;&#19968;&#26399;2&#215;600MW&#38149;&#28809;&#23707;EP&#25237;&#26631;&#25253;&#20215;111026&#65288;&#19977;&#22823;&#31649;&#20998;&#26512;&#65289;.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Swed06\SYS\DYC\&#20195;&#24066;&#21464;\DS9803\DSBTJ.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Users/Administrator/AppData/Local/Temp/360zip$Temp/360$1/&#31532;&#19971;&#31456;%20&#24037;&#31243;&#37327;&#28165;&#21333;.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0318\&#24037;&#31243;&#39033;&#30446;\&#24037;&#31243;&#39033;&#30446;\300MW&#29123;&#26426;&#24037;&#31243;\&#40857;&#21475;&#29123;&#26426;\&#40857;&#21475;&#21487;&#30740;&#20272;&#31639;&#34920;2000-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4037;&#31243;/&#23433;&#39034;&#19977;&#26399;/&#23433;&#39034;&#19977;&#26399;&#21487;&#30740;/&#23433;&#39034;2011/&#23433;&#39034;&#25104;&#21697;/1853/sdk2/yj/&#23665;&#26680;.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24037;&#31243;/&#23433;&#39034;&#19977;&#26399;/&#23433;&#39034;&#19977;&#26399;&#21487;&#30740;/&#23433;&#39034;2011/&#23433;&#39034;&#25104;&#21697;/&#37049;&#22235;&#21021;&#35774;200407/My%20Documents/&#27491;&#22312;&#36827;&#34892;/&#30707;&#27827;&#23376;/&#30707;&#27827;&#23376;.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SZ\&#25104;&#21697;&#26631;&#20934;&#26684;&#24335;\SDK\HONG.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24037;&#31243;/&#23433;&#39034;&#19977;&#26399;/&#23433;&#39034;&#19977;&#26399;&#21487;&#30740;/&#23433;&#39034;2011/&#23433;&#39034;&#25104;&#21697;/&#27896;&#24030;&#30005;&#21378;/WINDOWS/Desktop/WIN95/Desktop/&#25105;&#30340;&#24037;&#20316;&#25991;&#26723;/&#24037;&#31243;&#25991;&#26723;/&#22269;&#20869;&#24037;&#31243;/&#30333;&#40548;&#30005;&#21378;/&#30333;&#40548;&#21487;&#30740;/&#30333;&#40548;&#21487;&#30740;&#32534;&#21046;/GCGL/PTGC/KLDC/KL1QYS/KLYQZYS.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24037;&#31243;&#39033;&#30446;/B&#12289;&#36153;&#25511;&#30446;&#26631;/C&#12289;&#39033;&#30446;&#36153;&#25511;&#30446;&#26631;&#27979;&#31639;/2016-001&#40644;&#20872;&#26216;&#40483;&#32440;&#19994;&#28909;&#30005;&#21378;/&#40644;&#20872;&#26216;&#40483;&#32440;&#19994;&#28909;&#30005;&#21378;&#39033;&#30446;&#36153;&#29992;&#30446;&#26631;&#65288;&#65289;.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ESPERADO\&#21487;&#30740;\project\&#26395;&#20572;#12#13&#26426;&#25913;&#36896;\&#25114;&#22661;&#22576;&#21487;&#30740;\&#25237;&#26631;&#25512;&#33616;&#26041;&#26696;(&#20462;&#25913;).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I:\&#21407;\AHY\&#19978;&#28023;&#28437;&#27902;&#30005;&#21378;2&#215;1000MW\&#21021;&#35774;\&#21021;&#35774;&#25910;&#21475;\&#21512;&#21516;\d\040818tuoliu\060914&#22806;&#39640;&#26725;&#19968;&#26399;&#65283;3&#12289;&#65283;4&#33073;&#30827;2&#215;300MW(&#26816;&#32034;1028&#65289;\061027&#22806;&#39640;&#26725;#3&#12289;4&#33073;&#30827;-3&#24635;&#21253;&#21512;&#21516;&#25991;&#20214;\061117&#22806;&#39640;&#26725;#3&#12289;4%20FGD&#21512;&#21516;-&#31614;&#35746;&#29256;\&#25237;&#26631;&#23384;&#26723;&#36164;&#26009;\&#25242;&#39034;\&#21335;&#26124;&#30005;&#21378;%20&#22312;%20u%20(&#26472;&#28392;&#24518;)%20&#19978;\&#21776;&#23665;&#25253;&#20215;&#24037;&#20316;&#34920;.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24037;&#31243;/&#23433;&#39034;&#19977;&#26399;/&#23433;&#39034;&#19977;&#26399;&#21487;&#30740;/&#23433;&#39034;2011/&#23433;&#39034;&#25104;&#21697;/&#24037;&#31243;&#39033;&#30446;/&#20803;&#23453;&#23665;/&#21021;&#27493;&#35774;&#35745;/&#36797;&#30005;&#21021;&#35774;.XLS%20&#23450;&#39069;"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Users/Administrator/AppData/Local/Temp/360zip$Temp/360$1/&#20154;&#24037;&#34920;(&#30452;&#34920;)1"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24037;&#31243;/&#23433;&#39034;&#19977;&#26399;/&#23433;&#39034;&#19977;&#26399;&#21487;&#30740;/&#23433;&#39034;2011/&#23433;&#39034;&#25104;&#21697;/&#24037;&#31243;&#39033;&#30446;/&#20803;&#23453;&#23665;/&#21021;&#27493;&#35774;&#35745;/&#36164;&#26009;/&#28784;&#22330;&#25237;&#26631;/&#24352;&#26149;/bmtb/FSZCF/ZCFB31.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XWQ\&#24179;&#22313;\SDK\HONG.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j-2823\e$\&#25105;&#30340;&#25991;&#26723;\&#25105;&#30340;&#25991;&#20214;\1010&#38534;&#23500;&#30005;&#21378;&#25237;&#26631;\&#21442;&#32771;&#36164;&#26009;\&#27704;&#20852;&#19968;&#26399;\EPC&#25253;&#20215;&#65288;&#6528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wj000055\e$\&#39033;&#30446;&#36164;&#26009;\&#27874;&#40657;&#22270;&#20857;&#25289;\10-&#36153;&#29992;\03-&#25104;&#26412;&#27979;&#31639;\0&#25237;&#26631;&#39033;&#30446;&#25104;&#26412;&#20998;&#26512;&#25253;&#21578;20140923%20&#24402;&#26723;.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wj000055\e$\Proj-M\4-&#19996;&#33694;&#31435;&#27801;&#23707;2x200MW&#28909;&#30005;&#20919;&#32852;&#20135;&#39033;&#30446;\4-&#36153;&#29992;&#31649;&#29702;\1-&#36153;&#25511;&#30446;&#26631;\1-&#36153;&#25511;&#30446;&#26631;\&#31435;&#27801;&#23707;&#39033;&#30446;&#36153;&#25511;&#30446;&#26631;.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24037;&#31243;/&#23433;&#39034;&#19977;&#26399;/&#23433;&#39034;&#19977;&#26399;&#21487;&#30740;/&#23433;&#39034;2011/&#23433;&#39034;&#25104;&#21697;/&#24037;&#31243;&#39033;&#30446;/&#37049;&#21439;&#22235;&#26399;/&#37049;&#22235;&#21021;&#35774;200407/&#23457;&#26597;&#21518;&#20462;&#25913;/&#37049;&#22235;&#25910;&#21475;&#27010;&#31639;20050623&#20986;&#29256;&#31295;/SDK/SDK5-GS.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IBM99C0400\&#38889;&#20108;&#25191;&#34892;&#27010;&#31639;\&#26426;&#21153;&#37096;&#20998;&#21450;&#27719;&#24635;(d).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24037;&#31243;/&#23433;&#39034;&#19977;&#26399;/&#23433;&#39034;&#19977;&#26399;&#21487;&#30740;/&#23433;&#39034;2011/&#23433;&#39034;&#25104;&#21697;/&#27896;&#24030;&#30005;&#21378;/WINDOWS/Desktop/LRP/GCGL/PTGC/BHDC/BHDCKY/BHDCKYBZ/GCGL/PTGC/KLDC/KL1QYS/KLYQZYS.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wj000055\e$\4.&#25237;&#26631;&#24037;&#31243;\305&#23425;&#19996;&#28909;&#30005;2&#215;300MW&#26426;&#32452;\1.&#25307;&#25237;&#26631;&#20449;&#24687;\&#23425;&#19996;&#28909;&#30005;&#26045;&#24037;&#25307;&#26631;&#25991;&#20214;A&#26631;&#27573;2010.5.20\1853\jb\wgq&#26032;&#23450;&#39069;.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wed06\SYS\&#29662;&#29852;&#36865;&#20986;\RHBTJ.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wj000055\e$\Documents%20and%20Settings\zj\&#26700;&#38754;\xu\&#26032;&#23450;&#39069;\GD_02.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wj000055\e$\DOCUME~1\g7717\LOCALS~1\Temp\notesEA312D\&#36153;&#29992;&#35745;&#21010;&#65288;&#28228;&#27954;&#28286;&#65289;&#65288;&#31532;1&#26041;&#30780;&#25552;&#21069;&#65289;.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24037;&#31243;/&#23433;&#39034;&#19977;&#26399;/&#23433;&#39034;&#19977;&#26399;&#21487;&#30740;/&#23433;&#39034;2011/&#23433;&#39034;&#25104;&#21697;/Awork/_GS/&#27010;&#31639;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j000055\e$\4.&#25237;&#26631;&#24037;&#31243;\305&#23425;&#19996;&#28909;&#30005;2&#215;300MW&#26426;&#32452;\1.&#25307;&#25237;&#26631;&#20449;&#24687;\&#23425;&#19996;&#28909;&#30005;&#26045;&#24037;&#25307;&#26631;&#25991;&#20214;A&#26631;&#27573;2010.5.20\2008&#29256;&#38480;&#39069;\&#38182;&#30028;&#19977;&#26399;&#26426;&#21153;.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Project\pcl\&#48176;&#51333;&#51452;\&#44148;&#52629;&#44204;&#51201;\01800\&#50896;&#44032;&#44228;&#49328;&#49436;1.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wj000055\e$\Documents%20and%20Settings\g1515\&#26700;&#38754;\F2861-B-TC-0074-2-1%20&#39033;&#30446;&#39118;&#38505;&#20998;&#26512;&#21450;&#35745;&#31639;&#34920;%20(&#21547;&#26376;&#24230;&#36164;&#37329;&#20351;&#29992;&#35745;&#21010;&#65289;%20LF&#19981;&#25171;&#21360;.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24037;&#31243;/&#23433;&#39034;&#19977;&#26399;/&#23433;&#39034;&#19977;&#26399;&#21487;&#30740;/&#23433;&#39034;2011/&#23433;&#39034;&#25104;&#21697;/sjgs/&#21556;&#27902;/&#26426;&#21153;&#39044;&#31639;.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24037;&#31243;/&#23433;&#39034;&#19977;&#26399;/&#23433;&#39034;&#19977;&#26399;&#21487;&#30740;/&#23433;&#39034;2011/&#23433;&#39034;&#25104;&#21697;/&#25209;&#27010;/&#20064;&#27700;/xSY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24037;&#31243;/&#23433;&#39034;&#19977;&#26399;/&#23433;&#39034;&#19977;&#26399;&#21487;&#30740;/&#23433;&#39034;2011/&#23433;&#39034;&#25104;&#21697;/WINDOWS/Desktop/&#38271;&#28909;&#20108;&#21378;&#20108;&#26399;&#21021;&#3577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j000055\e$\4.&#25237;&#26631;&#24037;&#31243;\305&#23425;&#19996;&#28909;&#30005;2&#215;300MW&#26426;&#32452;\1.&#25307;&#25237;&#26631;&#20449;&#24687;\&#23425;&#19996;&#28909;&#30005;&#26045;&#24037;&#25307;&#26631;&#25991;&#20214;A&#26631;&#27573;2010.5.20\1853\sdk2\yj\&#23665;&#266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BPRO"/>
      <sheetName val="formatcost"/>
      <sheetName val="PAY1"/>
      <sheetName val="6BTVC"/>
      <sheetName val="表三甲"/>
    </sheetNames>
    <sheetDataSet>
      <sheetData sheetId="0" refreshError="1"/>
      <sheetData sheetId="1" refreshError="1"/>
      <sheetData sheetId="2" refreshError="1"/>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0万表2"/>
      <sheetName val="返馈资料"/>
      <sheetName val="30万表三"/>
      <sheetName val="Sheet1"/>
    </sheetNames>
    <sheetDataSet>
      <sheetData sheetId="0"/>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报价明细"/>
      <sheetName val="12报价明细"/>
      <sheetName val="11A单价分析"/>
      <sheetName val="表三"/>
      <sheetName val="600MW机组料机分析"/>
      <sheetName val="de"/>
      <sheetName val="zc"/>
      <sheetName val="编制说明"/>
      <sheetName val="8总报价表"/>
      <sheetName val="9B安装汇总报价表"/>
      <sheetName val="费率表"/>
      <sheetName val="2001概算定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热力系统"/>
      <sheetName val="燃料"/>
      <sheetName val="水处理"/>
      <sheetName val="废水"/>
      <sheetName val="供水"/>
      <sheetName val="附属生产"/>
      <sheetName val="机务表二"/>
      <sheetName val="方案比较"/>
      <sheetName val="国内设备合同价"/>
      <sheetName val="进口设备"/>
      <sheetName val="进口设备改"/>
      <sheetName val="大块分离处理系统"/>
      <sheetName val="费率"/>
      <sheetName val="进口关税"/>
      <sheetName val="价差表"/>
      <sheetName val="量差分析表三"/>
      <sheetName val="进口未订货设备"/>
      <sheetName val="进口改国产设备"/>
      <sheetName val="设备一览表"/>
      <sheetName val="设备一览表 (改)"/>
      <sheetName val="量差分析汇总"/>
      <sheetName val="厂外除灰表三"/>
      <sheetName val="厂外除灰表二"/>
      <sheetName val="厂外除灰表三改200003"/>
      <sheetName val="厂外除灰表二改200003"/>
      <sheetName val="厂外除灰表三改0328"/>
      <sheetName val="厂外除灰表二改0328"/>
      <sheetName val="审定修改(规划院)"/>
      <sheetName val="审定修改(电力局)"/>
      <sheetName val="Macro1"/>
      <sheetName val="水泵房"/>
      <sheetName val="澄清池"/>
      <sheetName val="表3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建汇总"/>
      <sheetName val="表2取费T"/>
      <sheetName val="表2T"/>
      <sheetName val="中间表"/>
      <sheetName val="表3T"/>
      <sheetName val="费率"/>
      <sheetName val="计算"/>
      <sheetName val="设备"/>
      <sheetName val="表四"/>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TH"/>
      <sheetName val="DT chitiet"/>
      <sheetName val="Pb von &amp; IDC"/>
      <sheetName val=".........."/>
      <sheetName val="Sheet1"/>
      <sheetName val="Bieu 8-Ty gia "/>
      <sheetName val="DI-ESTI"/>
      <sheetName val="取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建筑定额"/>
      <sheetName val="laroux"/>
      <sheetName val="fsfl"/>
      <sheetName val="fsfla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热力系统"/>
      <sheetName val="燃料"/>
      <sheetName val="水处理"/>
      <sheetName val="废水"/>
      <sheetName val="供水"/>
      <sheetName val="附属生产"/>
      <sheetName val="机务表二"/>
      <sheetName val="方案比较"/>
      <sheetName val="国内设备合同价"/>
      <sheetName val="进口设备"/>
      <sheetName val="进口设备改"/>
      <sheetName val="大块分离处理系统"/>
      <sheetName val="费率"/>
      <sheetName val="进口关税"/>
      <sheetName val="价差表"/>
      <sheetName val="量差分析表三"/>
      <sheetName val="进口未订货设备"/>
      <sheetName val="进口改国产设备"/>
      <sheetName val="设备一览表"/>
      <sheetName val="设备一览表 (改)"/>
      <sheetName val="量差分析汇总"/>
      <sheetName val="厂外除灰表三"/>
      <sheetName val="厂外除灰表二"/>
      <sheetName val="厂外除灰表三改200003"/>
      <sheetName val="厂外除灰表二改200003"/>
      <sheetName val="厂外除灰表三改0328"/>
      <sheetName val="厂外除灰表二改0328"/>
      <sheetName val="审定修改(规划院)"/>
      <sheetName val="审定修改(电力局)"/>
      <sheetName val="Macro1"/>
      <sheetName val="水泵房"/>
      <sheetName val="澄清池"/>
      <sheetName val="表四"/>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签名"/>
      <sheetName val="说明"/>
      <sheetName val="风险利润表"/>
      <sheetName val="汇总表"/>
      <sheetName val="建安费用"/>
      <sheetName val="设备及主材"/>
      <sheetName val="项目管理费"/>
      <sheetName val="财务费用"/>
      <sheetName val="运杂费用"/>
      <sheetName val="保险"/>
      <sheetName val="国内税费"/>
      <sheetName val="波黑税费"/>
      <sheetName val="进口关税"/>
      <sheetName val="分隔页"/>
      <sheetName val="cof"/>
      <sheetName val="EPC合同价"/>
      <sheetName val="TH-TD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TT"/>
      <sheetName val="表二"/>
      <sheetName val="辽电初设.XLS 定额"/>
      <sheetName val="表三甲"/>
      <sheetName val="建筑定额 (2002)"/>
      <sheetName val="万元指标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风险分析"/>
      <sheetName val="成本加风险"/>
      <sheetName val="工程地质风险"/>
      <sheetName val="工期风险"/>
      <sheetName val="通货膨胀风险"/>
      <sheetName val="汇率波动风险"/>
      <sheetName val="赶工费用风险"/>
      <sheetName val="HSE风险"/>
      <sheetName val="可靠性试运行风险"/>
      <sheetName val="性能风险"/>
      <sheetName val="周转资金垫资风险"/>
      <sheetName val="道路风险"/>
      <sheetName val="施工用柴油机风险"/>
      <sheetName val="调试电源风险"/>
      <sheetName val="煤码头设计标准风险"/>
      <sheetName val="通用变量"/>
      <sheetName val="风险计算表"/>
      <sheetName val="建安设备占总投资比例"/>
      <sheetName val="国内外投资比例"/>
      <sheetName val="项目进度"/>
      <sheetName val="BTH-TMD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三乙"/>
      <sheetName val="预备费"/>
    </sheetNames>
    <sheetDataSet>
      <sheetData sheetId="0" refreshError="1"/>
      <sheetData sheetId="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cost"/>
      <sheetName val="PAY1"/>
      <sheetName val="6BTVC"/>
      <sheetName val="6BPRO"/>
      <sheetName val="热力系统"/>
    </sheetNames>
    <sheetDataSet>
      <sheetData sheetId="0"/>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三甲"/>
      <sheetName val="参数"/>
    </sheetNames>
    <sheetDataSet>
      <sheetData sheetId="0" refreshError="1"/>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总估算表"/>
      <sheetName val="表二"/>
      <sheetName val="表三"/>
      <sheetName val="取费表"/>
      <sheetName val="其他费用计算表"/>
      <sheetName val="基础数据表"/>
      <sheetName val="资金使用计划"/>
      <sheetName val="投资总额和资金筹措表"/>
      <sheetName val="流动资金估算表"/>
      <sheetName val="还本付息计算表"/>
      <sheetName val="成本费用计算表"/>
      <sheetName val="损益表"/>
      <sheetName val="财务现金流量表"/>
      <sheetName val="敏感性分析"/>
      <sheetName val="工程经济效益一览表"/>
      <sheetName val="Sheet11"/>
      <sheetName val="Sheet12"/>
      <sheetName val="Sheet13"/>
      <sheetName val="Sheet14"/>
      <sheetName val="Sheet15"/>
      <sheetName val="Sheet16"/>
      <sheetName val="预算构成"/>
      <sheetName val="参数"/>
      <sheetName val="运"/>
      <sheetName val="表三甲"/>
      <sheetName val="土建表三乙"/>
      <sheetName val="Bieu 8-Ty gia "/>
      <sheetName val="6BPRO"/>
      <sheetName val="定额"/>
      <sheetName val="de"/>
      <sheetName val="30万表三"/>
      <sheetName val="建筑定额"/>
      <sheetName val="四-1"/>
      <sheetName val="调整系数"/>
      <sheetName val="表四"/>
      <sheetName val="2006概算定额"/>
      <sheetName val="表四30"/>
      <sheetName val="表六 "/>
      <sheetName val="RRI ok"/>
      <sheetName val="G2TempSheet"/>
      <sheetName val="gsde01"/>
      <sheetName val="地基处理"/>
      <sheetName val="设备及材料"/>
      <sheetName val="#REF!"/>
      <sheetName val="定额 (2006)"/>
      <sheetName val="辽电初设.XLS 定额"/>
      <sheetName val="决算"/>
      <sheetName val="建筑表三"/>
      <sheetName val="gd_02"/>
      <sheetName val="化学"/>
      <sheetName val="b2"/>
      <sheetName val="脱硫"/>
      <sheetName val="P1012001"/>
      <sheetName val="QTFYJSB"/>
      <sheetName val="四月份月报"/>
      <sheetName val="total原始"/>
      <sheetName val="原始数据"/>
      <sheetName val="安装表二基础数据"/>
      <sheetName val="单位"/>
      <sheetName val="脱硫部分"/>
      <sheetName val="gsde0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二"/>
      <sheetName val="参数表"/>
    </sheetNames>
    <sheetDataSet>
      <sheetData sheetId="0" refreshError="1"/>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表一"/>
      <sheetName val="表二甲 "/>
      <sheetName val="表二乙"/>
      <sheetName val="表三甲"/>
      <sheetName val="表三乙"/>
      <sheetName val="其它项目"/>
      <sheetName val="暂列金"/>
      <sheetName val="安措费分解表"/>
      <sheetName val="保管费分解表"/>
      <sheetName val="安装定额"/>
      <sheetName val="表B1.1 设备材料购置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000000"/>
      <sheetName val="表五"/>
      <sheetName val="设计费"/>
      <sheetName val="表一"/>
      <sheetName val="费用表二"/>
      <sheetName val="表四"/>
      <sheetName val="价差表"/>
      <sheetName val="进口设备材料"/>
      <sheetName val="6BPR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2TempSheet"/>
      <sheetName val="Sheet1"/>
      <sheetName val="表二"/>
    </sheetNames>
    <sheetDataSet>
      <sheetData sheetId="0"/>
      <sheetData sheetId="1"/>
      <sheetData sheetId="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六 "/>
      <sheetName val="费率"/>
      <sheetName val="炉墙砌筑小计"/>
      <sheetName val="小计"/>
      <sheetName val="表一"/>
      <sheetName val="G2TempSheet"/>
      <sheetName val="建筑定额"/>
      <sheetName val="土建表三乙"/>
      <sheetName val="表二"/>
      <sheetName val="6BPRO"/>
      <sheetName val="预算构成"/>
      <sheetName val="建筑表三"/>
      <sheetName val="表三"/>
      <sheetName val="输煤冲洗水泵房"/>
      <sheetName val="Macro1"/>
      <sheetName val="中小学生"/>
      <sheetName val="jj"/>
      <sheetName val="表三甲"/>
      <sheetName val="除灰系统表二"/>
      <sheetName val="表一丙"/>
      <sheetName val="万元指标1"/>
      <sheetName val="de"/>
      <sheetName val="财政供养人员增幅"/>
      <sheetName val="表四"/>
      <sheetName val="gsde06"/>
      <sheetName val="经评"/>
      <sheetName val="Main"/>
      <sheetName val="一般预算收入"/>
      <sheetName val="QTFYJSB (3)"/>
      <sheetName val="农业用地"/>
      <sheetName val="QTFYJSB"/>
      <sheetName val="运"/>
      <sheetName val="辽电初设.XLS 定额"/>
      <sheetName val="脱硫部分"/>
      <sheetName val="总估算表"/>
      <sheetName val="定额"/>
      <sheetName val="热力系统"/>
      <sheetName val="方案1表二"/>
      <sheetName val="补给水"/>
      <sheetName val="定额 (2006)"/>
      <sheetName val="设备及材料"/>
      <sheetName val="参数"/>
      <sheetName val="Toolbox"/>
      <sheetName val="四月份月报"/>
      <sheetName val="P1012001"/>
      <sheetName val="#4机标书"/>
      <sheetName val="RRI ok"/>
      <sheetName val="单位"/>
      <sheetName val="30万表三"/>
      <sheetName val="脱硫"/>
      <sheetName val="电气系统"/>
      <sheetName val="电气附属"/>
      <sheetName val="热工控制系统"/>
      <sheetName val="机务除灰"/>
      <sheetName val="机务化学"/>
      <sheetName val="机务燃料"/>
      <sheetName val="机务热力"/>
      <sheetName val="水质净化"/>
      <sheetName val="gd_02"/>
      <sheetName val="工程量表"/>
      <sheetName val="POWER ASSUMPTIONS"/>
      <sheetName val="基础编码"/>
      <sheetName val="地基处理"/>
      <sheetName val="电气"/>
      <sheetName val="厂外单项交通"/>
      <sheetName val="厂外单项临时"/>
      <sheetName val="燃料"/>
      <sheetName val="热力"/>
      <sheetName val="2001概算定额"/>
      <sheetName val="编码"/>
      <sheetName val="表三(首站)"/>
      <sheetName val="110KV"/>
      <sheetName val="F0052S-汽机"/>
      <sheetName val="200吊挂"/>
      <sheetName val="400吊挂"/>
      <sheetName val="06定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土建B2 (对比)"/>
      <sheetName val="土建B2"/>
      <sheetName val="本体钢结构"/>
      <sheetName val="单控混凝土"/>
      <sheetName val="锅炉基础"/>
      <sheetName val="锅炉附属设备基础"/>
      <sheetName val="汽轮发电机基础"/>
      <sheetName val="汽机附属设备基础"/>
      <sheetName val="本体消防"/>
      <sheetName val="除尘器支架"/>
      <sheetName val="除尘配电间"/>
      <sheetName val="引风机室"/>
      <sheetName val="烟道及支架"/>
      <sheetName val="烟囱"/>
      <sheetName val="卸煤沟"/>
      <sheetName val="挡煤墙"/>
      <sheetName val="煤场尾部小间"/>
      <sheetName val="C-1输煤地道"/>
      <sheetName val="C-2输煤地道"/>
      <sheetName val="C-3输煤栈桥"/>
      <sheetName val="C-4输煤栈桥"/>
      <sheetName val="C-5输煤栈桥"/>
      <sheetName val="采光室"/>
      <sheetName val="拉紧小间1"/>
      <sheetName val="拉紧小间2"/>
      <sheetName val="J-1地下转运站"/>
      <sheetName val="J-2半地下转运站"/>
      <sheetName val="J-3转运站"/>
      <sheetName val="碎煤机室"/>
      <sheetName val="输煤配电间"/>
      <sheetName val="输煤冲洗水泵房"/>
      <sheetName val="输煤冲洗蓄水池"/>
      <sheetName val="输煤冲洗沉淀池厂房"/>
      <sheetName val="煤场雨水沉淀池"/>
      <sheetName val="油管路支架"/>
      <sheetName val="输煤消防"/>
      <sheetName val="灰浆泵房"/>
      <sheetName val="泵坑"/>
      <sheetName val="灰浆池"/>
      <sheetName val="渣浆池"/>
      <sheetName val="石子煤斗坑"/>
      <sheetName val="除灰水泵房"/>
      <sheetName val="溢流水池"/>
      <sheetName val="除灰配电间"/>
      <sheetName val="厂内除灰管沟及支墩"/>
      <sheetName val="灰库"/>
      <sheetName val="除灰空压机室"/>
      <sheetName val="除灰管路支架"/>
      <sheetName val="运灰汽车库"/>
      <sheetName val="脱水仓基础及封闭间"/>
      <sheetName val="灰水回收泵房"/>
      <sheetName val="吸水前池"/>
      <sheetName val="灰水回收阀门井"/>
      <sheetName val="灰水回收管路"/>
      <sheetName val="化学水处理室"/>
      <sheetName val="循环水加药间"/>
      <sheetName val="循环水泵房"/>
      <sheetName val="双曲线冷却塔（4500平方米）"/>
      <sheetName val="冷却塔配电间"/>
      <sheetName val="挡风板仓库"/>
      <sheetName val="循环水沟"/>
      <sheetName val="循环水管路建筑"/>
      <sheetName val="阀门井"/>
      <sheetName val="各类井"/>
      <sheetName val=" 补给水管路建筑"/>
      <sheetName val="A排外构筑物"/>
      <sheetName val="220KV屋内配电装置"/>
      <sheetName val="原220屋外配电装置"/>
      <sheetName val="厂区独立避雷针"/>
      <sheetName val="变压器消防"/>
      <sheetName val="空压机室"/>
      <sheetName val="制氢站"/>
      <sheetName val="贮罐间"/>
      <sheetName val="柴油机房"/>
      <sheetName val="机组排水池"/>
      <sheetName val="汽机事故油坑"/>
      <sheetName val="锅炉排污降温池"/>
      <sheetName val="变压器事故油池"/>
      <sheetName val="生产办公楼"/>
      <sheetName val="警卫传达室"/>
      <sheetName val="生活消防水泵房"/>
      <sheetName val="消防蓄水池建筑"/>
      <sheetName val="排水泵房"/>
      <sheetName val="汽车库"/>
      <sheetName val="夜班宿舍"/>
      <sheetName val="浴室"/>
      <sheetName val="厂区平整"/>
      <sheetName val="厂区道路"/>
      <sheetName val="围墙"/>
      <sheetName val="厂区沟管道"/>
      <sheetName val="室外上下水"/>
      <sheetName val="绿化"/>
      <sheetName val="泵送混凝土"/>
      <sheetName val="泵送混凝土基数"/>
      <sheetName val="施工降水"/>
      <sheetName val="施工降水 (3)"/>
      <sheetName val="铁路"/>
      <sheetName val="厂内外临时工程"/>
      <sheetName val="厂外排水沟"/>
      <sheetName val="三材价差(初设)"/>
      <sheetName val="三材价差 (初设计算)"/>
      <sheetName val="材差(东电19号文初设计算)"/>
      <sheetName val="材差(东电19号文初设计算) (2)"/>
      <sheetName val="材差(规划院9号文初设计算)"/>
      <sheetName val="三材价差(可研)"/>
      <sheetName val="费率(热力系统）"/>
      <sheetName val="费率(热力系统） (2)"/>
      <sheetName val="费率(其他系统）"/>
      <sheetName val="费率(其他系统） (2)"/>
      <sheetName val="定额"/>
      <sheetName val="GIS方案屋内GIS"/>
      <sheetName val="GIS方案构架"/>
      <sheetName val="地基处理"/>
      <sheetName val="烟囱1"/>
      <sheetName val="烟囱2"/>
      <sheetName val="施工降水 (2)"/>
      <sheetName val="G2Temp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土建B2 (对比)"/>
      <sheetName val="土建B2"/>
      <sheetName val="本体钢结构"/>
      <sheetName val="单控混凝土"/>
      <sheetName val="锅炉基础"/>
      <sheetName val="锅炉附属设备基础"/>
      <sheetName val="汽轮发电机基础"/>
      <sheetName val="汽机附属设备基础"/>
      <sheetName val="本体消防"/>
      <sheetName val="除尘器支架"/>
      <sheetName val="除尘配电间"/>
      <sheetName val="引风机室"/>
      <sheetName val="烟道及支架"/>
      <sheetName val="烟囱"/>
      <sheetName val="卸煤沟"/>
      <sheetName val="挡煤墙"/>
      <sheetName val="煤场尾部小间"/>
      <sheetName val="C-1输煤地道"/>
      <sheetName val="C-2输煤地道"/>
      <sheetName val="C-3输煤栈桥"/>
      <sheetName val="C-4输煤栈桥"/>
      <sheetName val="C-5输煤栈桥"/>
      <sheetName val="采光室"/>
      <sheetName val="拉紧小间1"/>
      <sheetName val="拉紧小间2"/>
      <sheetName val="J-1地下转运站"/>
      <sheetName val="J-2半地下转运站"/>
      <sheetName val="J-3转运站"/>
      <sheetName val="碎煤机室"/>
      <sheetName val="输煤配电间"/>
      <sheetName val="输煤冲洗水泵房"/>
      <sheetName val="输煤冲洗蓄水池"/>
      <sheetName val="输煤冲洗沉淀池厂房"/>
      <sheetName val="煤场雨水沉淀池"/>
      <sheetName val="油管路支架"/>
      <sheetName val="输煤消防"/>
      <sheetName val="灰浆泵房"/>
      <sheetName val="泵坑"/>
      <sheetName val="灰浆池"/>
      <sheetName val="渣浆池"/>
      <sheetName val="石子煤斗坑"/>
      <sheetName val="除灰水泵房"/>
      <sheetName val="溢流水池"/>
      <sheetName val="除灰配电间"/>
      <sheetName val="厂内除灰管沟及支墩"/>
      <sheetName val="灰库"/>
      <sheetName val="除灰空压机室"/>
      <sheetName val="除灰管路支架"/>
      <sheetName val="运灰汽车库"/>
      <sheetName val="脱水仓基础及封闭间"/>
      <sheetName val="灰水回收泵房"/>
      <sheetName val="吸水前池"/>
      <sheetName val="灰水回收阀门井"/>
      <sheetName val="灰水回收管路"/>
      <sheetName val="化学水处理室"/>
      <sheetName val="循环水加药间"/>
      <sheetName val="循环水泵房"/>
      <sheetName val="双曲线冷却塔（4500平方米）"/>
      <sheetName val="冷却塔配电间"/>
      <sheetName val="挡风板仓库"/>
      <sheetName val="循环水沟"/>
      <sheetName val="循环水管路建筑"/>
      <sheetName val="阀门井"/>
      <sheetName val="各类井"/>
      <sheetName val=" 补给水管路建筑"/>
      <sheetName val="A排外构筑物"/>
      <sheetName val="220KV屋内配电装置"/>
      <sheetName val="原220屋外配电装置"/>
      <sheetName val="厂区独立避雷针"/>
      <sheetName val="变压器消防"/>
      <sheetName val="空压机室"/>
      <sheetName val="制氢站"/>
      <sheetName val="贮罐间"/>
      <sheetName val="柴油机房"/>
      <sheetName val="机组排水池"/>
      <sheetName val="汽机事故油坑"/>
      <sheetName val="锅炉排污降温池"/>
      <sheetName val="变压器事故油池"/>
      <sheetName val="生产办公楼"/>
      <sheetName val="警卫传达室"/>
      <sheetName val="生活消防水泵房"/>
      <sheetName val="消防蓄水池建筑"/>
      <sheetName val="排水泵房"/>
      <sheetName val="汽车库"/>
      <sheetName val="夜班宿舍"/>
      <sheetName val="浴室"/>
      <sheetName val="厂区平整"/>
      <sheetName val="厂区道路"/>
      <sheetName val="围墙"/>
      <sheetName val="厂区沟管道"/>
      <sheetName val="室外上下水"/>
      <sheetName val="绿化"/>
      <sheetName val="泵送混凝土"/>
      <sheetName val="泵送混凝土基数"/>
      <sheetName val="施工降水"/>
      <sheetName val="施工降水 (3)"/>
      <sheetName val="铁路"/>
      <sheetName val="厂内外临时工程"/>
      <sheetName val="厂外排水沟"/>
      <sheetName val="三材价差(初设)"/>
      <sheetName val="三材价差 (初设计算)"/>
      <sheetName val="材差(东电19号文初设计算)"/>
      <sheetName val="材差(东电19号文初设计算) (2)"/>
      <sheetName val="材差(规划院9号文初设计算)"/>
      <sheetName val="三材价差(可研)"/>
      <sheetName val="费率(热力系统）"/>
      <sheetName val="费率(热力系统） (2)"/>
      <sheetName val="费率(其他系统）"/>
      <sheetName val="费率(其他系统） (2)"/>
      <sheetName val="定额"/>
      <sheetName val="GIS方案屋内GIS"/>
      <sheetName val="GIS方案构架"/>
      <sheetName val="地基处理"/>
      <sheetName val="烟囱1"/>
      <sheetName val="烟囱2"/>
      <sheetName val="施工降水 (2)"/>
      <sheetName val="G2Temp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六"/>
      <sheetName val="小计"/>
      <sheetName val="表三"/>
    </sheetNames>
    <sheetDataSet>
      <sheetData sheetId="0"/>
      <sheetData sheetId="1"/>
      <sheetData sheetId="2"/>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一丙"/>
      <sheetName val="费率"/>
      <sheetName val="表三甲 "/>
      <sheetName val="表二甲"/>
      <sheetName val="土建表二"/>
      <sheetName val="土建表三"/>
      <sheetName val="基础"/>
      <sheetName val="材差"/>
      <sheetName val="其他费用"/>
      <sheetName val="表五甲"/>
      <sheetName val="进口设备价格表"/>
      <sheetName val="外资费用"/>
      <sheetName val="图表1"/>
      <sheetName val="表三"/>
      <sheetName val="G2Temp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说明"/>
      <sheetName val="表五甲"/>
      <sheetName val="表一原始数据"/>
      <sheetName val="凯里原始土建表二 "/>
      <sheetName val="辅助计算表"/>
      <sheetName val="凯里土建技术特征表"/>
      <sheetName val="表一"/>
      <sheetName val="汽水管道工程量"/>
      <sheetName val="热力表二"/>
      <sheetName val="燃料供应系统表二"/>
      <sheetName val="除灰系统表二"/>
      <sheetName val="建筑表三"/>
      <sheetName val="表三甲"/>
      <sheetName val="表四"/>
      <sheetName val="参数"/>
      <sheetName val="热力系统"/>
      <sheetName val="综合预算价格"/>
      <sheetName val="co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校验"/>
      <sheetName val="博微表三"/>
      <sheetName val="表三乙-06"/>
      <sheetName val="博微-混凝土"/>
      <sheetName val="Sheet3"/>
      <sheetName val="附表4.1 机组设备搬拆迁费"/>
      <sheetName val="附表2.1建筑"/>
      <sheetName val="表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gd_02"/>
    </sheetNames>
    <sheetDataSet>
      <sheetData sheetId="0"/>
      <sheetData sheetId="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FSCH(Initial) "/>
      <sheetName val="INDEX"/>
      <sheetName val="PLANT(Done)"/>
      <sheetName val="SUM FSBLT(Done)"/>
      <sheetName val="VOLSUM(Initial) "/>
      <sheetName val="WPSUM"/>
      <sheetName val="PCWBS(Done) "/>
      <sheetName val="PCWBS_MAP(Done)"/>
      <sheetName val="WKFRM(Done) "/>
      <sheetName val="Basic Work Sequence-1(Done)"/>
      <sheetName val="Basic Work Sequence-2(Initial)"/>
      <sheetName val="MILSTN(Done)"/>
      <sheetName val="MASTSCH"/>
      <sheetName val="MOBALL"/>
      <sheetName val="BQMPALOC"/>
      <sheetName val="CRD Cooling Tower(A100)"/>
      <sheetName val="CRD CCR,NHT(A200)"/>
      <sheetName val="CRD D,VG,HDT(A300)"/>
      <sheetName val="CRD SR,SWS,AMINE(A400)"/>
      <sheetName val="CRD Common Pipe Rack(A500)"/>
      <sheetName val="CRD Flare(B000)"/>
      <sheetName val="CRD Naphtha Splitter(C000)"/>
      <sheetName val="CRD Building  Area(A6,7,8,9)"/>
      <sheetName val="PROGALL"/>
      <sheetName val="2538M"/>
      <sheetName val="ORGZN(Initial)"/>
      <sheetName val="STAFSCH(YOC) (Initial)"/>
      <sheetName val="STAFSCH(ID) (Initial)"/>
      <sheetName val="SUB_map(VAL)"/>
      <sheetName val="PERFEVA"/>
      <sheetName val="PIPE50%A"/>
      <sheetName val="PIPE50%B"/>
      <sheetName val="STFMHANZ"/>
      <sheetName val="CMHANZ"/>
      <sheetName val="MPDATA1000"/>
      <sheetName val="MPDATA2000"/>
      <sheetName val="MPDATA3000"/>
      <sheetName val="MPDATA4000"/>
      <sheetName val="MPDATA5000"/>
      <sheetName val="MPDATA6000"/>
      <sheetName val="MPDATA7000"/>
      <sheetName val="MPDATA8000"/>
      <sheetName val="MPDATA9_A_B"/>
      <sheetName val="BQCONV"/>
      <sheetName val="SCINF1"/>
      <sheetName val="SCINF2"/>
      <sheetName val="KNOWHOW_MEMO"/>
      <sheetName val="EQUIPMOB(Done)"/>
      <sheetName val="TEMP_FAC(Done)"/>
      <sheetName val="Graph1"/>
      <sheetName val="STAFSCH(Initial)"/>
      <sheetName val="SUB_map(VAL)(Done)"/>
      <sheetName val="B表一新"/>
      <sheetName val="B表一"/>
      <sheetName val="B表二（建筑）"/>
      <sheetName val="B表二（安装）"/>
      <sheetName val="B建筑报出表三"/>
      <sheetName val="B安装报出表三"/>
      <sheetName val="B其他费用表"/>
      <sheetName val="B单独报价费用"/>
      <sheetName val="回摊费用表"/>
      <sheetName val="B建筑分摊表"/>
      <sheetName val="成本分析表"/>
      <sheetName val="B安装分摊表"/>
      <sheetName val="建安汇总表"/>
      <sheetName val="费用分析表"/>
      <sheetName val="Q 其他费用"/>
      <sheetName val="Q1现场管理费"/>
      <sheetName val="Q1.1后勤车辆"/>
      <sheetName val="Q2临建费用补差"/>
      <sheetName val="Q2.1生活临建费用"/>
      <sheetName val="Q2.2办公及生产临建"/>
      <sheetName val="Q3 实物法规费补差"/>
      <sheetName val="Q4 国际差旅"/>
      <sheetName val="Q5签证"/>
      <sheetName val="Q6现场人员意外保险"/>
      <sheetName val="Q7 质保费"/>
      <sheetName val="D7.1质保期人员配置"/>
      <sheetName val="Q8不可预见费"/>
      <sheetName val="Q8.1基本预备费"/>
      <sheetName val="Q8.2价差预备费"/>
      <sheetName val="Q9配合调试费"/>
      <sheetName val="Q10搅拌站建站费用"/>
      <sheetName val="Q11财务费用"/>
      <sheetName val="D单独报价费用"/>
      <sheetName val="D1设备代保管"/>
      <sheetName val="D1.1库房及库区建筑造价"/>
      <sheetName val="D1.2库区办公设备、机械配置"/>
      <sheetName val="D1.3人员进场及工资分配表  "/>
      <sheetName val="D1.4物资国际差旅费"/>
      <sheetName val="D1.5物资机械燃动"/>
      <sheetName val="D2总包商临建费用"/>
      <sheetName val="D2.1总包生活临建费用"/>
      <sheetName val="D2.2总包办公临建"/>
      <sheetName val="D3场地清理拆除费用"/>
      <sheetName val="D3.1场地清理拆迁工程机械"/>
      <sheetName val="D3.2场地清理拆迁人员"/>
      <sheetName val="JZ建筑表一"/>
      <sheetName val="JZ建筑表二"/>
      <sheetName val="JZ建筑表三"/>
      <sheetName val="JZ建筑价差汇总表"/>
      <sheetName val="JZ建筑人工价差"/>
      <sheetName val="JZ实物法人工费"/>
      <sheetName val="JZ人工工效 "/>
      <sheetName val="JZ建筑材料价差"/>
      <sheetName val="JZ建筑机械价差"/>
      <sheetName val="JZ机械实物法"/>
      <sheetName val="JZ机械方案选型"/>
      <sheetName val="机械费需调整系数"/>
      <sheetName val="AG安装表一"/>
      <sheetName val="AG安装表二"/>
      <sheetName val="AG安装表三"/>
      <sheetName val="A安装工程价差汇总"/>
      <sheetName val="AG测算人工系数"/>
      <sheetName val="AG实物法人工费"/>
      <sheetName val="AG人工价差"/>
      <sheetName val="AG工效"/>
      <sheetName val="AG装置性材料价差"/>
      <sheetName val="AG消耗性材料价差汇总"/>
      <sheetName val="AX1安装材料价差"/>
      <sheetName val="AG机械价差"/>
      <sheetName val="AJ机械方案选型"/>
      <sheetName val="AJ实物法机械技术评价 "/>
      <sheetName val="S6安装机械计划表"/>
      <sheetName val="基数表A"/>
      <sheetName val="基数表J"/>
      <sheetName val="S1项目管理人员"/>
      <sheetName val="S2土建人员"/>
      <sheetName val="S3电站安装人员"/>
      <sheetName val="S5人力汇总表"/>
      <sheetName val="S7土建机械计划表"/>
      <sheetName val="Z1汇率与通胀"/>
      <sheetName val="Z2土耳其人员工资水平"/>
      <sheetName val="Z3水电油需求表"/>
      <sheetName val="元二"/>
      <sheetName val="安装取费"/>
      <sheetName val="表三"/>
      <sheetName val="土建表三乙"/>
      <sheetName val="预备费"/>
      <sheetName val="表一"/>
      <sheetName val="表四汇总"/>
      <sheetName val="表四"/>
      <sheetName val="表二甲"/>
      <sheetName val="土建表二"/>
      <sheetName val="表三甲"/>
      <sheetName val="土建费率"/>
      <sheetName val="费率表"/>
      <sheetName val="万元差"/>
      <sheetName val="表六"/>
      <sheetName val="小计"/>
      <sheetName val="30万表三"/>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建筑表二 "/>
      <sheetName val="表五"/>
      <sheetName val="总表"/>
      <sheetName val="汇总表四"/>
      <sheetName val="表四"/>
      <sheetName val="表二"/>
      <sheetName val="热力"/>
      <sheetName val="输煤"/>
      <sheetName val="除灰"/>
      <sheetName val="化学"/>
      <sheetName val="供水"/>
      <sheetName val="附属"/>
      <sheetName val="建贷利息"/>
      <sheetName val="建贷利息 (2)"/>
      <sheetName val="取费表"/>
      <sheetName val="Sheet1"/>
      <sheetName val="2001概算定额"/>
      <sheetName val="总表比较"/>
      <sheetName val="表二 (比较)"/>
      <sheetName val="表二可研"/>
      <sheetName val="表一"/>
      <sheetName val="j表二"/>
      <sheetName val="d表二"/>
      <sheetName val="土表二"/>
      <sheetName val="机务表三"/>
      <sheetName val="进口设备"/>
      <sheetName val="设计费"/>
      <sheetName val="电气表三"/>
      <sheetName val="热控表三"/>
      <sheetName val="费用表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c"/>
      <sheetName val="PriceSchedule"/>
      <sheetName val="BreakdownPTSC"/>
      <sheetName val="BreakdownBWBC"/>
      <sheetName val="参数表"/>
      <sheetName val="计算表&gt;&gt;"/>
      <sheetName val="备品备件"/>
      <sheetName val="管理费"/>
      <sheetName val="设计费"/>
      <sheetName val="其它费"/>
      <sheetName val="运输费"/>
      <sheetName val="TecServ"/>
      <sheetName val="Liaison"/>
      <sheetName val="Trainning"/>
      <sheetName val="附表&gt;&gt;"/>
      <sheetName val="差异"/>
      <sheetName val="风机"/>
      <sheetName val="风门"/>
      <sheetName val="限额"/>
      <sheetName val="询价对比"/>
      <sheetName val="常规对比"/>
      <sheetName val="脱硫对比"/>
      <sheetName val="沿海锅炉岛"/>
      <sheetName val="金属补偿器"/>
      <sheetName val="波形补偿器"/>
      <sheetName val="永兴"/>
      <sheetName val="永兴询价"/>
      <sheetName val="永昂备件"/>
      <sheetName val="永昂选择备件"/>
      <sheetName val="备份&gt;&gt;"/>
      <sheetName val="脱硫对比2"/>
      <sheetName val="说明（评审前）"/>
      <sheetName val="说明(外审留档)"/>
      <sheetName val="单项对比"/>
      <sheetName val="参数"/>
      <sheetName val="附表4.1 机组设备搬拆迁费"/>
      <sheetName val="附表2.1建筑"/>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修改记录"/>
      <sheetName val="报价表（巴威）"/>
      <sheetName val="基础报价表"/>
      <sheetName val="管道重量"/>
      <sheetName val="三大管道"/>
      <sheetName val="对比表"/>
      <sheetName val="参数表"/>
      <sheetName val="计算表&gt;&gt;"/>
      <sheetName val="设计费"/>
      <sheetName val="管理费"/>
      <sheetName val="其它费"/>
      <sheetName val="附表&gt;&gt;"/>
      <sheetName val="LP备份"/>
      <sheetName val="风机询价"/>
      <sheetName val="TBvsLP测算"/>
      <sheetName val="永昂对比"/>
      <sheetName val="说明备份2"/>
      <sheetName val="说明备份"/>
      <sheetName val="衬胶管道"/>
      <sheetName val="询价对比"/>
      <sheetName val="常规对比"/>
      <sheetName val="脱硫对比"/>
      <sheetName val="沿海锅炉岛"/>
      <sheetName val="风机"/>
      <sheetName val="风门"/>
      <sheetName val="风门2"/>
      <sheetName val="补偿器2"/>
      <sheetName val="金属补偿器"/>
      <sheetName val="波形补偿器"/>
      <sheetName val="永兴"/>
      <sheetName val="永兴询价"/>
      <sheetName val="永昂备件"/>
      <sheetName val="永昂选择备件"/>
      <sheetName val="备份&gt;&gt;"/>
      <sheetName val="脱硫对比2"/>
      <sheetName val="说明（评审前）"/>
      <sheetName val="说明(外审留档)"/>
      <sheetName val="单项对比"/>
      <sheetName val="采购包"/>
      <sheetName val="Base_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cost"/>
      <sheetName val="PAY1"/>
      <sheetName val="6BTVC"/>
      <sheetName val="6BPRO"/>
      <sheetName val="表二"/>
      <sheetName val="总估算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b"/>
      <sheetName val="az"/>
      <sheetName val="jz"/>
      <sheetName val="qt"/>
      <sheetName val="进"/>
      <sheetName val="机"/>
      <sheetName val="土"/>
      <sheetName val="共"/>
      <sheetName val="其"/>
      <sheetName val="费"/>
      <sheetName val="广"/>
      <sheetName val="比z"/>
      <sheetName val="比s"/>
      <sheetName val="比A"/>
      <sheetName val="比j"/>
      <sheetName val="比q"/>
      <sheetName val="比z1"/>
      <sheetName val="比s1"/>
      <sheetName val="比A1"/>
      <sheetName val="比j1"/>
      <sheetName val="比q1"/>
      <sheetName val="原"/>
      <sheetName val="估"/>
      <sheetName val="jb"/>
      <sheetName val="jj"/>
      <sheetName val="敏"/>
      <sheetName val="指"/>
      <sheetName val="表三"/>
      <sheetName val="设备及材料"/>
      <sheetName val="表三甲"/>
      <sheetName val="方案1表二"/>
      <sheetName val="化水供水表三"/>
      <sheetName val="热力表三"/>
      <sheetName val="取费表"/>
      <sheetName val="方案2表二"/>
      <sheetName val="方案1表一"/>
      <sheetName val="方案2表一"/>
      <sheetName val="表四"/>
      <sheetName val="表四汇总"/>
      <sheetName val="表六 (2)"/>
      <sheetName val="表六"/>
      <sheetName val="费率、比较"/>
      <sheetName val="Sheet1"/>
      <sheetName val="Q2.2设备、机械配置"/>
      <sheetName val="BQMPALOC"/>
      <sheetName val="除灰系统表二"/>
      <sheetName val="送业主"/>
      <sheetName val="月统计"/>
      <sheetName val="韶关工程10#机组进度月计划表"/>
      <sheetName val="月度曲线"/>
      <sheetName val="封面"/>
      <sheetName val="韶关工程10#机组进度月计划表A版"/>
      <sheetName val="珠海横琴项目报价及估算成本"/>
      <sheetName val="除灰"/>
      <sheetName val="电气"/>
      <sheetName val="附属"/>
      <sheetName val="化学"/>
      <sheetName val="厂外单项"/>
      <sheetName val="焊接"/>
      <sheetName val=" 总 表"/>
      <sheetName val="人平9"/>
      <sheetName val="进度表"/>
      <sheetName val="性能风险"/>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三甲"/>
      <sheetName val="表四"/>
      <sheetName val="Sheet1"/>
      <sheetName val="BTH"/>
      <sheetName val="热力系统"/>
      <sheetName val="表三"/>
      <sheetName val="建筑定额"/>
      <sheetName val="除灰系统表二"/>
      <sheetName val="表六 "/>
      <sheetName val="TT"/>
      <sheetName val="运"/>
      <sheetName val="四月份月报"/>
      <sheetName val="万元指标1"/>
      <sheetName val="total原始"/>
      <sheetName val="RRI ok"/>
      <sheetName val="预算构成"/>
      <sheetName val="定额"/>
      <sheetName val="5 建筑 综合单价分析表"/>
      <sheetName val="建筑定额 (2002)"/>
      <sheetName val="经评"/>
      <sheetName val="QTFYJSB (3)"/>
      <sheetName val="tj定额"/>
      <sheetName val="投资流"/>
      <sheetName val="QTFYJSB"/>
      <sheetName val="6BPRO"/>
      <sheetName val="博微表三"/>
      <sheetName val="30万表三"/>
      <sheetName val="财政供养人员增幅"/>
      <sheetName val="中间数据"/>
      <sheetName val="Toolbox"/>
      <sheetName val="基础数据"/>
      <sheetName val="jj"/>
      <sheetName val="脱硫部分"/>
      <sheetName val="人材机汇总"/>
      <sheetName val="指标引用值（勿更改）"/>
      <sheetName val="表二"/>
      <sheetName val="表六"/>
      <sheetName val="取费表"/>
      <sheetName val="取费"/>
      <sheetName val="原始数据"/>
      <sheetName val="#REF!"/>
      <sheetName val="GYZBJG01"/>
      <sheetName val="参数"/>
      <sheetName val="表3T(消防及暖通)"/>
      <sheetName val="输煤冲洗水泵房"/>
      <sheetName val="表一丙"/>
      <sheetName val="gsde01"/>
      <sheetName val="G2TempSheet"/>
      <sheetName val="2001概算定额"/>
      <sheetName val="de"/>
      <sheetName val="热力"/>
      <sheetName val="化水"/>
      <sheetName val="表3T"/>
      <sheetName val="建筑表三"/>
      <sheetName val="汇总"/>
      <sheetName val="C01-1"/>
      <sheetName val="XLR_NoRangeSheet"/>
      <sheetName val="工程量表"/>
      <sheetName val="土建表三乙"/>
      <sheetName val="gd_02"/>
      <sheetName val="合同流水帐"/>
      <sheetName val="综合预算价格"/>
      <sheetName val="总人口"/>
      <sheetName val="设备及材料"/>
      <sheetName val="01-4"/>
      <sheetName val="1-1编制程序表"/>
      <sheetName val="Summary"/>
      <sheetName val="ﾄﾞﾊﾞｲFUEL GAS追見"/>
      <sheetName val="表三(首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说明"/>
      <sheetName val="总表"/>
      <sheetName val="其他费用"/>
      <sheetName val="Sheet2"/>
      <sheetName val="#REF"/>
      <sheetName val="6BPRO"/>
    </sheetNames>
    <sheetDataSet>
      <sheetData sheetId="0"/>
      <sheetData sheetId="1"/>
      <sheetData sheetId="2"/>
      <sheetData sheetId="3"/>
      <sheetData sheetId="4"/>
      <sheetData sheetId="5"/>
      <sheetData sheetId="6"/>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三甲"/>
      <sheetName val="表一甲"/>
      <sheetName val="建表二"/>
      <sheetName val="建筑定额"/>
      <sheetName val="取费表"/>
      <sheetName val="#REF!"/>
      <sheetName val="30万表三"/>
      <sheetName val="进度表"/>
      <sheetName val="表二"/>
      <sheetName val="总估算表"/>
      <sheetName val="QTFYJSB"/>
      <sheetName val="表六 "/>
      <sheetName val="2001概算定额"/>
      <sheetName val="QTFYJSB (3)"/>
      <sheetName val="表三"/>
      <sheetName val="gd_02"/>
      <sheetName val="tj定额"/>
      <sheetName val="表三(首站)"/>
      <sheetName val="XLR_NoRangeSheet"/>
      <sheetName val="除灰系统表二"/>
      <sheetName val="设备及材料"/>
      <sheetName val="定额"/>
      <sheetName val="6BPRO"/>
      <sheetName val="TT"/>
      <sheetName val="BTH"/>
      <sheetName val="Bieu 8-Ty gia "/>
      <sheetName val="原始数据"/>
      <sheetName val="Base_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BPRO"/>
      <sheetName val="formatcost"/>
      <sheetName val="PAY1"/>
      <sheetName val="6BTVC"/>
    </sheetNames>
    <sheetDataSet>
      <sheetData sheetId="0"/>
      <sheetData sheetId="1"/>
      <sheetData sheetId="2"/>
      <sheetData sheetId="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 val="供水标书"/>
      <sheetName val="Sheet2"/>
      <sheetName val="Sheet1"/>
      <sheetName val="#3电"/>
      <sheetName val="#3控"/>
      <sheetName val="#3机标书"/>
      <sheetName val="#4电"/>
      <sheetName val="#4热控"/>
      <sheetName val="#4机标书"/>
      <sheetName val=""/>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填报说明"/>
      <sheetName val="报价书组成"/>
      <sheetName val="说明"/>
      <sheetName val="参数"/>
      <sheetName val="建安调整比较"/>
      <sheetName val="与VT2比（方案）(2)"/>
      <sheetName val="与VT2（方案）"/>
      <sheetName val="与VT2比"/>
      <sheetName val="与VT2比(2)"/>
      <sheetName val="与PPA比"/>
      <sheetName val="与PPA比 (2)"/>
      <sheetName val="汇总表20130125"/>
      <sheetName val="EPC201212"/>
      <sheetName val="EPC201212(摊销)"/>
      <sheetName val="备忘"/>
      <sheetName val="报价表（新报价表）(按黄部要求)"/>
      <sheetName val="报价表（新报价表）"/>
      <sheetName val="报价表（新报价表）按选项"/>
      <sheetName val="附表5 培训、监造"/>
      <sheetName val="表2.4 其他"/>
      <sheetName val="附表1管理费"/>
      <sheetName val="附表7 运杂费"/>
      <sheetName val="表3.2 设备材料"/>
      <sheetName val="表2.2 设备材料"/>
      <sheetName val="价格总表（原版格式）"/>
      <sheetName val="价格总表（原价格）"/>
      <sheetName val="土建招标"/>
      <sheetName val="表2.1 建"/>
      <sheetName val="表2.3 安"/>
      <sheetName val="附表4 财务"/>
      <sheetName val="表3.1 建"/>
      <sheetName val="表3.3 安"/>
      <sheetName val="表4 税"/>
      <sheetName val="表5 备品备件"/>
      <sheetName val="…附表"/>
      <sheetName val="附表1.1"/>
      <sheetName val="附表2 试桩"/>
      <sheetName val="附表2.1 试桩"/>
      <sheetName val="附表3 设计"/>
      <sheetName val="附表4.1 垫支"/>
      <sheetName val="附表5 风险"/>
      <sheetName val="附表6 汇率差"/>
      <sheetName val="…支持"/>
      <sheetName val="措施费"/>
      <sheetName val="间接费"/>
      <sheetName val="码头"/>
      <sheetName val="附表、主要设备价格"/>
      <sheetName val="中国采购"/>
      <sheetName val="广州岗位工资"/>
      <sheetName val="主体工程设计费费额"/>
      <sheetName val="Sheet2"/>
      <sheetName val="30万表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元二"/>
      <sheetName val="安装取费"/>
      <sheetName val="表三"/>
      <sheetName val="取费"/>
      <sheetName val="参数"/>
      <sheetName val="6BPRO"/>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化水供水表三"/>
      <sheetName val="热力表三"/>
      <sheetName val="取费表"/>
      <sheetName val="方案1表二"/>
      <sheetName val="方案2表二"/>
      <sheetName val="方案1表一"/>
      <sheetName val="方案2表一"/>
      <sheetName val="表四"/>
      <sheetName val="表四汇总"/>
      <sheetName val="表六 (2)"/>
      <sheetName val="表六"/>
      <sheetName val="费率、比较"/>
      <sheetName val="Sheet1"/>
      <sheetName val="表二"/>
      <sheetName val="表一甲"/>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cost"/>
      <sheetName val="PAY1"/>
      <sheetName val="6BTVC"/>
      <sheetName val="6BPRO"/>
      <sheetName val="建筑定额"/>
    </sheetNames>
    <sheetDataSet>
      <sheetData sheetId="0"/>
      <sheetData sheetId="1"/>
      <sheetData sheetId="2"/>
      <sheetData sheetId="3"/>
      <sheetData sheetId="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六 "/>
      <sheetName val="费率"/>
      <sheetName val="炉墙砌筑小计"/>
      <sheetName val="小计"/>
      <sheetName val="表一"/>
      <sheetName val="参数"/>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一修改前"/>
      <sheetName val="B2土建改"/>
      <sheetName val="土建表二"/>
      <sheetName val="表一"/>
      <sheetName val="其他费用总表"/>
      <sheetName val="其他费用表"/>
      <sheetName val="表二"/>
      <sheetName val="安装取费"/>
      <sheetName val="表三"/>
      <sheetName val="Bieu 8-Ty gia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热力"/>
      <sheetName val="表二甲"/>
      <sheetName val="除灰系统表二"/>
      <sheetName val="表三"/>
      <sheetName val="外资表一1"/>
      <sheetName val="表六 "/>
      <sheetName val="运"/>
      <sheetName val="定额"/>
      <sheetName val="G2TempSheet"/>
      <sheetName val="表三甲"/>
      <sheetName val="建筑定额"/>
      <sheetName val="30万表三"/>
      <sheetName val="万元指标1"/>
      <sheetName val="热力系统"/>
      <sheetName val="QTFYJSB"/>
      <sheetName val="表3T"/>
      <sheetName val="6BPRO"/>
      <sheetName val="表一丙"/>
      <sheetName val="MP MOB"/>
      <sheetName val="LEGEND"/>
      <sheetName val="经评"/>
      <sheetName val="QTFYJSB (3)"/>
      <sheetName val="投资流"/>
      <sheetName val="TT"/>
      <sheetName val="jj"/>
      <sheetName val="预算构成"/>
      <sheetName val="中间数据"/>
      <sheetName val="BTH"/>
      <sheetName val="土建表三乙"/>
      <sheetName val="电气系统"/>
      <sheetName val="电气附属"/>
      <sheetName val="热工控制系统"/>
      <sheetName val="机务除灰"/>
      <sheetName val="机务化学"/>
      <sheetName val="机务燃料"/>
      <sheetName val="机务热力"/>
      <sheetName val="水质净化"/>
      <sheetName val="表四"/>
      <sheetName val="gd_02"/>
      <sheetName val="de"/>
      <sheetName val="date"/>
      <sheetName val="表二"/>
      <sheetName val="取费表"/>
      <sheetName val="辽电初设.XLS 定额"/>
      <sheetName val="指标引用值（勿更改）"/>
      <sheetName val="현장관리비"/>
      <sheetName val="실행내역"/>
      <sheetName val="机务表二"/>
      <sheetName val="#3机组"/>
      <sheetName val="安装表J"/>
      <sheetName val="设备及材料"/>
      <sheetName val="定额库"/>
      <sheetName val="#REF!"/>
      <sheetName val="Sheet1"/>
      <sheetName val="RRI ok"/>
      <sheetName val="定额 (2006)"/>
      <sheetName val="gsde06"/>
      <sheetName val="表二甲机务F型"/>
      <sheetName val="Macro1"/>
      <sheetName val="脱硫工程"/>
      <sheetName val="输煤冲洗水泵房"/>
      <sheetName val="电气 (3)"/>
      <sheetName val="表3T(CI)"/>
      <sheetName val="参数"/>
      <sheetName val="POWER ASSUMPTIONS"/>
      <sheetName val="2002年一般预算收入"/>
      <sheetName val="明细表-建筑"/>
      <sheetName val="SW-TEO"/>
      <sheetName val="GDP"/>
      <sheetName val="设备三"/>
      <sheetName val="招标物资"/>
      <sheetName val="化水"/>
      <sheetName val="tj定额"/>
      <sheetName val="表一甲"/>
      <sheetName val="SOURCE"/>
      <sheetName val="石炭性状"/>
      <sheetName val="本体取纏"/>
      <sheetName val="Cost Report"/>
      <sheetName val="预备费"/>
      <sheetName val="人员支出"/>
      <sheetName val="进度表"/>
      <sheetName val="gsde01"/>
      <sheetName val="Summary"/>
      <sheetName val="附件1 合同台帐"/>
      <sheetName val="耗材清单"/>
      <sheetName val="装饰工程预算表"/>
      <sheetName val="总人口"/>
      <sheetName val="韶关工程10#机组进度月计划表"/>
      <sheetName val="LEVEL-IV-std"/>
      <sheetName val="NIML"/>
      <sheetName val="2010电气概算 价目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说明"/>
      <sheetName val="表五甲"/>
      <sheetName val="表一原始数据"/>
      <sheetName val="凯里原始土建表二 "/>
      <sheetName val="辅助计算表"/>
      <sheetName val="凯里土建技术特征表"/>
      <sheetName val="表一"/>
      <sheetName val="汽水管道工程量"/>
      <sheetName val="热力表二"/>
      <sheetName val="燃料供应系统表二"/>
      <sheetName val="除灰系统表二"/>
      <sheetName val="表三"/>
      <sheetName val="热力系统"/>
      <sheetName val="6BPRO"/>
      <sheetName val="jj"/>
      <sheetName val="建筑表三"/>
      <sheetName val="表六 "/>
      <sheetName val="本年收入合计"/>
      <sheetName val="输煤冲洗水泵房"/>
      <sheetName val="B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ZGSB1"/>
      <sheetName val="FYB2"/>
      <sheetName val="FYB3"/>
      <sheetName val="JAJS(1)"/>
      <sheetName val="PDZJ"/>
      <sheetName val="JCLX(1)"/>
      <sheetName val="tzfx"/>
      <sheetName val="主厂房本体"/>
      <sheetName val="锅炉基础"/>
      <sheetName val="主要辅机基础"/>
      <sheetName val="汽机基础"/>
      <sheetName val="除尘器建筑"/>
      <sheetName val="除尘器配电间"/>
      <sheetName val="引风机室"/>
      <sheetName val="烟道支架"/>
      <sheetName val="烟囱"/>
      <sheetName val="泵送混凝土"/>
      <sheetName val="ZCFB1"/>
      <sheetName val="ZCFB2"/>
      <sheetName val="JAJS(2)"/>
      <sheetName val="上下水"/>
      <sheetName val="采通除"/>
      <sheetName val="消防"/>
      <sheetName val="照明"/>
      <sheetName val="土建取费"/>
      <sheetName val="安装取费"/>
      <sheetName val="建筑定额"/>
      <sheetName val="gsde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总表"/>
      <sheetName val="设备材料总表"/>
      <sheetName val="材料"/>
      <sheetName val="进口设备"/>
      <sheetName val="国产设备"/>
      <sheetName val="安装工程费"/>
      <sheetName val="实验仪表23"/>
      <sheetName val="专用25"/>
      <sheetName val="参数"/>
      <sheetName val="其他费用计算表"/>
      <sheetName val="运行成本"/>
      <sheetName val="AEE报价"/>
      <sheetName val="设备及材料"/>
      <sheetName val="gsde0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机务表3"/>
      <sheetName val="机务表二"/>
      <sheetName val="费率"/>
      <sheetName val="汇总"/>
      <sheetName val="运"/>
      <sheetName val="出"/>
      <sheetName val="水"/>
      <sheetName val="化"/>
      <sheetName val="Sheet1"/>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热力"/>
      <sheetName val="表二甲"/>
      <sheetName val="cof"/>
    </sheetNames>
    <sheetDataSet>
      <sheetData sheetId="0" refreshError="1"/>
      <sheetData sheetId="1" refreshError="1"/>
      <sheetData sheetId="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一修改前"/>
      <sheetName val="B2土建改"/>
      <sheetName val="土建表二"/>
      <sheetName val="表一"/>
      <sheetName val="其他费用总表"/>
      <sheetName val="其他费用表"/>
      <sheetName val="表二"/>
      <sheetName val="安装取费"/>
      <sheetName val="表三"/>
      <sheetName val="表三(首站)"/>
      <sheetName val="风险计算表"/>
      <sheetName val="热力"/>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报价说明"/>
      <sheetName val="422备份"/>
      <sheetName val="623备份"/>
      <sheetName val="报价422格式"/>
      <sheetName val="Sheet1"/>
      <sheetName val="选项价格"/>
      <sheetName val="报价永昂格式"/>
      <sheetName val="钢结构"/>
      <sheetName val="422-1024新增项"/>
      <sheetName val="参数表"/>
      <sheetName val="计算表&gt;&gt;"/>
      <sheetName val="设计费"/>
      <sheetName val="管理费"/>
      <sheetName val="其它费"/>
      <sheetName val="运输费"/>
      <sheetName val="TecServ"/>
      <sheetName val="Liaison"/>
      <sheetName val="Trainning"/>
      <sheetName val="备品备件"/>
      <sheetName val="备份&gt;&gt;"/>
      <sheetName val="624折价"/>
      <sheetName val="624附表"/>
      <sheetName val="422-1024对比"/>
      <sheetName val="永昂格式报出610"/>
      <sheetName val="lilama"/>
      <sheetName val="单项对比"/>
      <sheetName val="表六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万元指标1"/>
      <sheetName val="封面"/>
      <sheetName val="说明"/>
      <sheetName val="表二"/>
      <sheetName val="表三乙"/>
      <sheetName val="b3"/>
      <sheetName val="b4"/>
      <sheetName val="参数"/>
      <sheetName val="热力系统"/>
      <sheetName val="除灰"/>
      <sheetName val="电气"/>
      <sheetName val="附属"/>
      <sheetName val="供水"/>
      <sheetName val="厂外单项灰场"/>
      <sheetName val="化学"/>
      <sheetName val="b2"/>
      <sheetName val="厂外单项交通"/>
      <sheetName val="厂外单项临时"/>
      <sheetName val="燃料"/>
      <sheetName val="热力"/>
      <sheetName val="厂外单项土方"/>
      <sheetName val="脱硫"/>
      <sheetName val="表二甲机务F型"/>
      <sheetName val="TT"/>
      <sheetName val="除灰系统表二"/>
      <sheetName val="表三"/>
      <sheetName val="Db3"/>
      <sheetName val="QTFYJSB (4)"/>
      <sheetName val="表六 "/>
      <sheetName val="建筑表三"/>
      <sheetName val="表三甲"/>
      <sheetName val="6BPRO"/>
      <sheetName val="建筑定额"/>
      <sheetName val="jw"/>
      <sheetName val="RRI ok"/>
      <sheetName val="进口设备材料"/>
      <sheetName val="total原始"/>
      <sheetName val="铁塔材料明细"/>
      <sheetName val="取费表"/>
      <sheetName val="定额"/>
      <sheetName val="预算构成"/>
      <sheetName val="总人口"/>
      <sheetName val="农业人口"/>
      <sheetName val="DSBTJ"/>
      <sheetName val="设备及材料"/>
      <sheetName val="G2TempSheet"/>
      <sheetName val="Financ. Overview"/>
      <sheetName val="Toolbox"/>
      <sheetName val="Open"/>
      <sheetName val="P1012001"/>
      <sheetName val="QTFYJSB"/>
      <sheetName val="混凝土杆材料"/>
      <sheetName val="定额库"/>
      <sheetName val="dqgsde"/>
      <sheetName val="tjgsde"/>
      <sheetName val="附件材料"/>
      <sheetName val=" 其 它 费 用"/>
      <sheetName val="Macro1"/>
      <sheetName val="表一丙"/>
      <sheetName val="jj"/>
      <sheetName val="经评"/>
      <sheetName val="gd_02"/>
      <sheetName val="进度表"/>
      <sheetName val="XLR_NoRangeSheet"/>
      <sheetName val="原始数据"/>
      <sheetName val="地形"/>
      <sheetName val="2001概算定额"/>
      <sheetName val="辽电初设.XLS 定额"/>
      <sheetName val="Sheet1"/>
      <sheetName val="dxx"/>
      <sheetName val="其他项目清单结算表（安装）"/>
      <sheetName val="其他项目清单结算表（架空线路）"/>
      <sheetName val="#REF"/>
      <sheetName val="总估算表"/>
      <sheetName val="gsde01"/>
      <sheetName val="QTFYJSB (3)"/>
      <sheetName val="30万表三"/>
      <sheetName val="tj定额"/>
      <sheetName val="dek"/>
      <sheetName val="概况"/>
      <sheetName val="#REF!"/>
      <sheetName val="原始参数"/>
      <sheetName val="运"/>
      <sheetName val="表3T"/>
      <sheetName val="建筑定额 (2002)"/>
      <sheetName val="表一甲"/>
      <sheetName val="JW4"/>
      <sheetName val="JW5"/>
      <sheetName val="表四"/>
      <sheetName val="附表二(国电)"/>
      <sheetName val="DT_4"/>
      <sheetName val="铁塔单量"/>
      <sheetName val="基础数据"/>
      <sheetName val="设置"/>
      <sheetName val="送电线路建筑安装工程费用汇总表（表二丙） 预规"/>
      <sheetName val="送电线路建筑安装工程费用汇总表（表二丙）行规"/>
      <sheetName val="计算(基础)"/>
      <sheetName val="qtfy"/>
      <sheetName val="本体"/>
      <sheetName val="材料费表"/>
      <sheetName val="其它费用表"/>
      <sheetName val="石炭性状"/>
      <sheetName val="Sithe-PPL"/>
      <sheetName val="化水"/>
      <sheetName val="BTH"/>
      <sheetName val="中小学生"/>
      <sheetName val="2006概算"/>
      <sheetName val="基础sr"/>
      <sheetName val="杆塔数量"/>
      <sheetName val="材料"/>
      <sheetName val="技术指标2"/>
      <sheetName val="POWER ASSUMPTIONS"/>
      <sheetName val="建筑工程统计表06月份 "/>
      <sheetName val="ADI Edison Termoelettrica"/>
      <sheetName val="调整系数"/>
      <sheetName val="方案1表二"/>
      <sheetName val="分册 2006电气概算分册"/>
      <sheetName val="取费"/>
      <sheetName val="BTH-TMD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投标报价表（表1）"/>
      <sheetName val="建筑工程（表2-1）"/>
      <sheetName val="安装工程（表2-2）"/>
      <sheetName val="建筑工程（表3-1）"/>
      <sheetName val="安装工程（表3-2）"/>
      <sheetName val="其他项目（表4）"/>
      <sheetName val="暂列金、暂估价（表5）"/>
      <sheetName val=" 综合单价分析表（表6）"/>
      <sheetName val="安全文明施工措施费项目分解表（表7）"/>
      <sheetName val="材料暂估单价表"/>
      <sheetName val="专业工程暂估价"/>
      <sheetName val="施工总承包服务项目内容表"/>
      <sheetName val="投标人人工、采购材料、机械、设备价格统计表（表8）"/>
      <sheetName val="表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方案1表二"/>
      <sheetName val="化水供水表三"/>
      <sheetName val="热力表三"/>
      <sheetName val="取费表"/>
      <sheetName val="方案2表二"/>
      <sheetName val="方案1表一"/>
      <sheetName val="方案2表一"/>
      <sheetName val="表四"/>
      <sheetName val="表四汇总"/>
      <sheetName val="表六 (2)"/>
      <sheetName val="表六"/>
      <sheetName val="费率、比较"/>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经评"/>
      <sheetName val="费率"/>
      <sheetName val="表二"/>
      <sheetName val="给排乙 "/>
      <sheetName val="生三乙"/>
      <sheetName val="附三乙"/>
      <sheetName val="前三乙"/>
      <sheetName val="前三甲 "/>
      <sheetName val="BOP三乙 "/>
      <sheetName val="CI三乙 "/>
      <sheetName val="CI三甲"/>
      <sheetName val="表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元二"/>
      <sheetName val="安装取费"/>
      <sheetName val="表三"/>
      <sheetName val="表一丙"/>
    </sheetNames>
    <sheetDataSet>
      <sheetData sheetId="0"/>
      <sheetData sheetId="1"/>
      <sheetData sheetId="2"/>
      <sheetData sheetId="3"/>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六"/>
      <sheetName val="小计"/>
      <sheetName val="表三"/>
      <sheetName val="2001概算定额"/>
      <sheetName val="6BPRO"/>
      <sheetName val="经评"/>
      <sheetName val="定额"/>
      <sheetName val="热力"/>
      <sheetName val="TT"/>
      <sheetName val="G2TempSheet"/>
      <sheetName val="b3"/>
      <sheetName val="建筑定额"/>
      <sheetName val="jj"/>
      <sheetName val="表六 "/>
      <sheetName val="除灰系统表二"/>
      <sheetName val="表一丙"/>
      <sheetName val="热力系统"/>
      <sheetName val="万元指标1"/>
      <sheetName val="行政区划"/>
      <sheetName val="村级支出"/>
      <sheetName val="参数"/>
      <sheetName val="建筑表三"/>
      <sheetName val="博微表三"/>
      <sheetName val="QTFYJSB (3)"/>
      <sheetName val="公检法司编制"/>
      <sheetName val="行政编制"/>
      <sheetName val="表三甲"/>
      <sheetName val="预算构成"/>
      <sheetName val="tj定额"/>
      <sheetName val="定额 (06)"/>
      <sheetName val="表四"/>
      <sheetName val="total原始"/>
      <sheetName val="表二"/>
      <sheetName val="总估算表"/>
      <sheetName val="建筑定额 (2002)"/>
      <sheetName val="de"/>
      <sheetName val="土建表三"/>
      <sheetName val="30万表三"/>
      <sheetName val="gd_02"/>
      <sheetName val="合计"/>
      <sheetName val="运"/>
      <sheetName val="2002年一般预算收入"/>
      <sheetName val="HONG"/>
      <sheetName val="GDP"/>
      <sheetName val="C01-1"/>
      <sheetName val="中间数据"/>
      <sheetName val="P1012001"/>
      <sheetName val="表一甲"/>
      <sheetName val="建表二"/>
      <sheetName val="一般预算收入"/>
      <sheetName val="辽电初设.XLS 定额"/>
      <sheetName val="取费表"/>
      <sheetName val="设备及材料"/>
      <sheetName val="事业发展"/>
      <sheetName val="#3机组"/>
      <sheetName val="gsde06"/>
      <sheetName val="QTFYJSB"/>
      <sheetName val="G.1R-Shou COP Gf"/>
      <sheetName val="Sheet1"/>
      <sheetName val="#REF!"/>
      <sheetName val="单位"/>
      <sheetName val="2014概算定额"/>
      <sheetName val="输煤"/>
      <sheetName val="2014综合价"/>
      <sheetName val="Toolbo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说明"/>
      <sheetName val="表五甲"/>
      <sheetName val="表一原始数据"/>
      <sheetName val="凯里原始土建表二 "/>
      <sheetName val="辅助计算表"/>
      <sheetName val="凯里土建技术特征表"/>
      <sheetName val="表一"/>
      <sheetName val="汽水管道工程量"/>
      <sheetName val="热力表二"/>
      <sheetName val="燃料供应系统表二"/>
      <sheetName val="除灰系统表二"/>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费控目标"/>
      <sheetName val="表F 盈亏分析表"/>
      <sheetName val="表A 总包合同价分解"/>
      <sheetName val="表A1 合同价格总表"/>
      <sheetName val="表A2 不平衡报价复原"/>
      <sheetName val="表B1 工程费用费"/>
      <sheetName val="表B1.1 设备材料购置费"/>
      <sheetName val="表B.1.1设备材料"/>
      <sheetName val="表B1.2 施工分包费用"/>
      <sheetName val="表B1.3 其他费用目标表"/>
      <sheetName val="表B2 项目管理费费控目标"/>
      <sheetName val="表B2.1 项目管理费计算表"/>
      <sheetName val="表B2.2 人力资源投入计划表"/>
      <sheetName val="表B3 勘察设计费费控目标"/>
      <sheetName val="表C 财税费用"/>
      <sheetName val="表D、E 企业总部管理费"/>
      <sheetName val="Sheet6"/>
      <sheetName val="表二甲"/>
      <sheetName val="表二乙"/>
      <sheetName val="博微表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一甲"/>
      <sheetName val="表一"/>
      <sheetName val="经济效益一览表"/>
      <sheetName val="原始数据表"/>
      <sheetName val="敏感性"/>
      <sheetName val="资金筹措表"/>
      <sheetName val="经济分析(反算)"/>
      <sheetName val="经济分析(正算)"/>
      <sheetName val="逐年电价示意图"/>
      <sheetName val="气价-电价"/>
      <sheetName val="小时-电价"/>
      <sheetName val="峰电比"/>
      <sheetName val="负荷－电价"/>
      <sheetName val="投资回报率－电价"/>
      <sheetName val="表一丙"/>
      <sheetName val="外资费用"/>
      <sheetName val="表二 "/>
      <sheetName val="表三"/>
      <sheetName val="表四(可研)"/>
      <sheetName val="表五甲"/>
      <sheetName val="表六"/>
      <sheetName val="取费"/>
      <sheetName val="表二甲机务F型"/>
      <sheetName val="表二甲电气F型"/>
      <sheetName val="表二"/>
      <sheetName val="方案1表二"/>
      <sheetName val="建筑定额"/>
      <sheetName val="材料"/>
      <sheetName val="调试"/>
      <sheetName val="监理"/>
      <sheetName val="其他"/>
      <sheetName val="设计"/>
      <sheetName val="施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总表"/>
      <sheetName val="进口设备"/>
      <sheetName val="国产设备"/>
      <sheetName val="安装工程费"/>
      <sheetName val="参数"/>
      <sheetName val="其他费用计算表"/>
      <sheetName val="运行成本"/>
      <sheetName val="预算构成"/>
      <sheetName val="表四30"/>
      <sheetName val="表三甲"/>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辽电初设.XLS 定额"/>
      <sheetName val="表三甲"/>
    </sheetNames>
    <sheetDataSet>
      <sheetData sheetId="0"/>
      <sheetData sheetId="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2TempSheet"/>
      <sheetName val="Sheet1"/>
      <sheetName val="表六 "/>
      <sheetName val="取费表"/>
      <sheetName val="TT"/>
      <sheetName val="表一甲"/>
      <sheetName val="热力"/>
      <sheetName val="参数"/>
      <sheetName val="总人口"/>
      <sheetName val="tj定额"/>
      <sheetName val="6BPRO"/>
      <sheetName val="运"/>
      <sheetName val="表二甲机务F型"/>
      <sheetName val="建筑定额"/>
      <sheetName val="除灰系统表二"/>
      <sheetName val="RRI ok"/>
      <sheetName val="万元指标1"/>
      <sheetName val="地基处理"/>
      <sheetName val="2001概算定额"/>
      <sheetName val="输煤冲洗水泵房"/>
      <sheetName val="经评"/>
      <sheetName val="C01-1"/>
      <sheetName val="预算构成"/>
      <sheetName val="建筑表三"/>
      <sheetName val="决算"/>
      <sheetName val="表三甲"/>
      <sheetName val="表四"/>
      <sheetName val="财政供养人员增幅"/>
      <sheetName val="博微表三"/>
      <sheetName val="30万表三"/>
      <sheetName val="G.1R-Shou COP Gf"/>
      <sheetName val="定额"/>
      <sheetName val="gsde06"/>
      <sheetName val="total原始"/>
      <sheetName val="2006概算"/>
      <sheetName val="表一丙"/>
      <sheetName val="热力系统"/>
      <sheetName val="国际原油"/>
      <sheetName val="编码"/>
      <sheetName val="方案1表二"/>
      <sheetName val="公检法司编制"/>
      <sheetName val="行政编制"/>
      <sheetName val="TD_3_一次高圧過熱器"/>
      <sheetName val="BTH-TMDT"/>
      <sheetName val="QTFYJSB (3)"/>
      <sheetName val="表三"/>
      <sheetName val="2002年一般预算收入"/>
      <sheetName val="进度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ZGSB1"/>
      <sheetName val="FYB2"/>
      <sheetName val="FYB3"/>
      <sheetName val="JAJS(1)"/>
      <sheetName val="PDZJ"/>
      <sheetName val="JCLX(1)"/>
      <sheetName val="tzfx"/>
      <sheetName val="主厂房本体"/>
      <sheetName val="锅炉基础"/>
      <sheetName val="主要辅机基础"/>
      <sheetName val="汽机基础"/>
      <sheetName val="除尘器建筑"/>
      <sheetName val="除尘器配电间"/>
      <sheetName val="引风机室"/>
      <sheetName val="烟道支架"/>
      <sheetName val="烟囱"/>
      <sheetName val="泵送混凝土"/>
      <sheetName val="ZCFB1"/>
      <sheetName val="ZCFB2"/>
      <sheetName val="JAJS(2)"/>
      <sheetName val="上下水"/>
      <sheetName val="采通除"/>
      <sheetName val="消防"/>
      <sheetName val="照明"/>
      <sheetName val="土建取费"/>
      <sheetName val="安装取费"/>
      <sheetName val="建筑定额"/>
      <sheetName val="j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六"/>
      <sheetName val="小计"/>
      <sheetName val="表三"/>
      <sheetName val="30万表三"/>
      <sheetName val="经评"/>
      <sheetName val="博微表三"/>
      <sheetName val="参数"/>
      <sheetName val="表三甲"/>
      <sheetName val="除灰系统表二"/>
      <sheetName val="gd_02"/>
      <sheetName val="合计"/>
      <sheetName val="运"/>
      <sheetName val="2002年一般预算收入"/>
      <sheetName val="表四"/>
      <sheetName val="HONG"/>
      <sheetName val="jj"/>
      <sheetName val="2001概算定额"/>
      <sheetName val="6BPRO"/>
      <sheetName val="定额"/>
      <sheetName val="热力"/>
      <sheetName val="TT"/>
      <sheetName val="G2TempSheet"/>
      <sheetName val="b3"/>
      <sheetName val="表一丙"/>
      <sheetName val="表六 "/>
      <sheetName val="GDP"/>
      <sheetName val="C01-1"/>
      <sheetName val="中间数据"/>
      <sheetName val="P1012001"/>
      <sheetName val="取费表"/>
      <sheetName val="建筑定额"/>
      <sheetName val="表一甲"/>
      <sheetName val="建表二"/>
      <sheetName val="一般预算收入"/>
      <sheetName val="辽电初设.XLS 定额"/>
      <sheetName val="热力系统"/>
      <sheetName val="预算构成"/>
      <sheetName val="设备及材料"/>
      <sheetName val="QTFYJSB"/>
      <sheetName val="村级支出"/>
      <sheetName val="化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说明1"/>
      <sheetName val="说明2"/>
      <sheetName val="参数"/>
      <sheetName val="比较"/>
      <sheetName val="价格总表（测算）"/>
      <sheetName val="价格总表（报价）"/>
      <sheetName val="测算与报价比较"/>
      <sheetName val="表1 总表"/>
      <sheetName val="土建招标"/>
      <sheetName val="表2.1 建"/>
      <sheetName val="表2.2 设备材料"/>
      <sheetName val="表2.3 安"/>
      <sheetName val="表2.4 其他"/>
      <sheetName val="表3.1 建"/>
      <sheetName val="表3.2 设备材料"/>
      <sheetName val="表3.3 安"/>
      <sheetName val="表5 风险"/>
      <sheetName val="…附表"/>
      <sheetName val="附表1管理费"/>
      <sheetName val="附表1.1"/>
      <sheetName val="附表2 试桩"/>
      <sheetName val="附表2.1 试桩"/>
      <sheetName val="附表3 设计"/>
      <sheetName val="附表4 财务"/>
      <sheetName val="附表4.1 保函"/>
      <sheetName val="附表4.2 结汇、转帐"/>
      <sheetName val="附表4.3 信用证"/>
      <sheetName val="附表4.4 垫支"/>
      <sheetName val="…支持"/>
      <sheetName val="措施费"/>
      <sheetName val="间接费"/>
      <sheetName val="码头"/>
      <sheetName val="附表、主要设备价格"/>
      <sheetName val="中国采购"/>
      <sheetName val="广州岗位工资"/>
      <sheetName val="主体工程设计费费额"/>
      <sheetName val="Sheet2"/>
      <sheetName val="BQMPALOC"/>
      <sheetName val="表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签名"/>
      <sheetName val="说明"/>
      <sheetName val="成本"/>
      <sheetName val="设备主材费"/>
      <sheetName val="建安费用"/>
      <sheetName val="项目管理费"/>
      <sheetName val="财务费用"/>
      <sheetName val="运杂费用"/>
      <sheetName val="保险"/>
      <sheetName val="退税"/>
      <sheetName val="垫资"/>
      <sheetName val="汇率损失"/>
      <sheetName val="税费"/>
      <sheetName val="分隔页"/>
      <sheetName val="cof"/>
      <sheetName val="EPC合同价"/>
      <sheetName val="建筑直接工程费"/>
      <sheetName val="安装直接工程费"/>
      <sheetName val="冷却塔价差"/>
      <sheetName val="人力资源计划-NTP"/>
      <sheetName val="人力资源计划"/>
      <sheetName val="人力资源计划-PAC"/>
      <sheetName val="施工劳动力计划"/>
      <sheetName val="收入"/>
      <sheetName val="支出"/>
      <sheetName val="波黑进口关税"/>
      <sheetName val="设备及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A 总承包项目费控目标（新格式）"/>
      <sheetName val="合同价格（汇总表）"/>
      <sheetName val="表B1 工程费用汇总"/>
      <sheetName val="费控指标测算"/>
      <sheetName val="表B1.1 设备购置费用"/>
      <sheetName val="表B1.2 施工分包费用"/>
      <sheetName val="表B1.3 工程其他费用"/>
      <sheetName val="表B2.1 项目管理费计算表 "/>
      <sheetName val="表B2.2人力资源计划表"/>
      <sheetName val="表B4 资金成本"/>
      <sheetName val="表C 财税费用"/>
      <sheetName val="表D E 管理费分摊"/>
      <sheetName val="表F 项目盈亏汇总表"/>
      <sheetName val="初设概算（汇总表）"/>
      <sheetName val="招标控制价（固定总价）"/>
      <sheetName val="招标控制价（暂列金）"/>
      <sheetName val="概算-控制价（土表二）"/>
      <sheetName val="概算-控制价（安表二）"/>
      <sheetName val="概算-控制价（设备） "/>
      <sheetName val="概算（安表三）"/>
      <sheetName val="附表2.1建筑"/>
      <sheetName val="招标控制价（#1汇总表）"/>
      <sheetName val="附表2.2 设备#1"/>
      <sheetName val="附表3 其他费用"/>
      <sheetName val="概算-控制价（建筑费）"/>
      <sheetName val="概算-控制价（安装费）"/>
      <sheetName val="概算-控制价（设备费）"/>
      <sheetName val="概算（土表三）"/>
      <sheetName val="控制价（土表二）"/>
      <sheetName val="控制价（安表二）"/>
      <sheetName val="附表2.5 安装#2"/>
      <sheetName val="附表2 固定总价汇总表"/>
      <sheetName val="附表2.3 设备#2"/>
      <sheetName val="附表2.4 安装#1"/>
      <sheetName val="附表4 机组拆迁费用汇总表"/>
      <sheetName val="附表4.1 机组设备搬拆迁费"/>
      <sheetName val="附件6 "/>
      <sheetName val="Sheet1"/>
      <sheetName val="参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六 "/>
      <sheetName val="费率"/>
      <sheetName val="炉墙砌筑小计"/>
      <sheetName val="小计"/>
      <sheetName val="表一"/>
    </sheetNames>
    <sheetDataSet>
      <sheetData sheetId="0"/>
      <sheetData sheetId="1"/>
      <sheetData sheetId="2"/>
      <sheetData sheetId="3"/>
      <sheetData sheetId="4"/>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六lee"/>
      <sheetName val="表一"/>
      <sheetName val="利息LEE"/>
      <sheetName val="利息"/>
      <sheetName val="材料价差"/>
      <sheetName val="表二"/>
      <sheetName val="取费"/>
      <sheetName val="热机"/>
      <sheetName val="燃运"/>
      <sheetName val="除灰"/>
      <sheetName val="化水"/>
      <sheetName val="供水"/>
      <sheetName val="附属"/>
      <sheetName val="其他费用汇总"/>
      <sheetName val="其他费用"/>
      <sheetName val="进口费用"/>
      <sheetName val="Sheet1"/>
      <sheetName val="表六"/>
      <sheetName val="机务对比"/>
      <sheetName val="其他对比"/>
      <sheetName val="表一对比"/>
      <sheetName val="利息任哲蜂"/>
      <sheetName val="已招标设备一览表"/>
      <sheetName val="未招标设备一览表 "/>
      <sheetName val="未招标甲供材料一览表  "/>
      <sheetName val="已招标甲供材料一览表 "/>
      <sheetName val="未招标设备一览表  (2)"/>
      <sheetName val="已招标设备一览表 (2)"/>
      <sheetName val="脱硫"/>
      <sheetName val="除灰系统表二"/>
      <sheetName val="建筑定额"/>
      <sheetName val="热力系统"/>
      <sheetName val="经评"/>
      <sheetName val="6BPRO"/>
      <sheetName val="110KV"/>
      <sheetName val="表三"/>
      <sheetName val="30万表三"/>
      <sheetName val="Bieu 8-Ty gia "/>
      <sheetName val="G2TempSheet"/>
      <sheetName val="方案1表二"/>
      <sheetName val="BTH"/>
      <sheetName val="#REF!"/>
      <sheetName val="2001概算定额"/>
      <sheetName val="设备及材料"/>
      <sheetName val="表六 "/>
      <sheetName val="取费表"/>
      <sheetName val="gd_02"/>
      <sheetName val="表三甲"/>
      <sheetName val="热力"/>
      <sheetName val="表二甲机务F型"/>
      <sheetName val="原始数据"/>
      <sheetName val="jj"/>
      <sheetName val="总估算表"/>
      <sheetName val="定额"/>
      <sheetName val="机务3"/>
      <sheetName val="输煤冲洗水泵房"/>
      <sheetName val="万元指标1"/>
      <sheetName val="表一甲"/>
      <sheetName val="2010电气概算 价目表"/>
      <sheetName val="预算构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说明"/>
      <sheetName val="表五甲"/>
      <sheetName val="表一原始数据"/>
      <sheetName val="凯里原始土建表二 "/>
      <sheetName val="辅助计算表"/>
      <sheetName val="凯里土建技术特征表"/>
      <sheetName val="表一"/>
      <sheetName val="汽水管道工程量"/>
      <sheetName val="热力表二"/>
      <sheetName val="燃料供应系统表二"/>
      <sheetName val="除灰系统表二"/>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0万表2"/>
      <sheetName val="返馈资料"/>
      <sheetName val="30万表三"/>
      <sheetName val="Sheet1"/>
      <sheetName val="QTFYJSB"/>
    </sheetNames>
    <sheetDataSet>
      <sheetData sheetId="0" refreshError="1"/>
      <sheetData sheetId="1" refreshError="1"/>
      <sheetData sheetId="2" refreshError="1"/>
      <sheetData sheetId="3" refreshError="1"/>
      <sheetData sheetId="4"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
      <sheetName val="表二"/>
      <sheetName val="表三乙"/>
      <sheetName val=" 其 它 费 用"/>
      <sheetName val="除灰系统表二"/>
      <sheetName val="锅炉房"/>
      <sheetName val="经评"/>
      <sheetName val="表四"/>
      <sheetName val="表三甲"/>
      <sheetName val="Db3"/>
      <sheetName val="建筑定额"/>
      <sheetName val="万元指标1"/>
      <sheetName val="附表二(国电)"/>
      <sheetName val="b3"/>
      <sheetName val="表三"/>
      <sheetName val="表六 "/>
      <sheetName val="jj"/>
      <sheetName val="表一丙"/>
      <sheetName val="原始参数"/>
      <sheetName val="附件材料"/>
      <sheetName val="gd_02"/>
      <sheetName val="jw"/>
      <sheetName val="表二甲机务F型"/>
      <sheetName val="四-1"/>
      <sheetName val="Sheet1"/>
      <sheetName val="电气系统"/>
      <sheetName val="电气附属"/>
      <sheetName val="热工控制系统"/>
      <sheetName val="机务除灰"/>
      <sheetName val="机务化学"/>
      <sheetName val="机务燃料"/>
      <sheetName val="机务热力"/>
      <sheetName val="水质净化"/>
      <sheetName val="6BPRO"/>
      <sheetName val="表一甲"/>
      <sheetName val="事业发展"/>
      <sheetName val="公检法司编制"/>
      <sheetName val="行政编制"/>
      <sheetName val="热力系统"/>
      <sheetName val="设备及材料"/>
      <sheetName val="村级支出"/>
      <sheetName val="表3T"/>
      <sheetName val="方案1表二"/>
      <sheetName val="分册 2006电气概算分册"/>
      <sheetName val="定额"/>
      <sheetName val="BTH-TMDT"/>
      <sheetName val="预算构成"/>
      <sheetName val="热力"/>
      <sheetName val="参数"/>
      <sheetName val="2001概算定额"/>
      <sheetName val="原始数据"/>
      <sheetName val="输煤冲洗水泵房"/>
      <sheetName val="de"/>
      <sheetName val="G2TempSheet"/>
      <sheetName val="#REF"/>
      <sheetName val="铁塔材料明细"/>
      <sheetName val="QTFYJSB"/>
      <sheetName val="计算(基础)"/>
      <sheetName val="辽电初设.XLS 定额"/>
      <sheetName val="建筑定额 (2002)"/>
      <sheetName val="基础数据"/>
      <sheetName val="QTFYJSB (3)"/>
      <sheetName val="Macro1"/>
      <sheetName val="基础sr"/>
      <sheetName val="材料"/>
      <sheetName val="POWER ASSUMPTIONS"/>
      <sheetName val="定额 (06)"/>
      <sheetName val="建筑表三"/>
      <sheetName val="30万表三"/>
      <sheetName val="化水"/>
      <sheetName val="人员支出"/>
      <sheetName val="2006概算"/>
      <sheetName val="Toolbox"/>
      <sheetName val="四月份月报"/>
      <sheetName val="博微表三"/>
      <sheetName val="除灰"/>
      <sheetName val="电气"/>
      <sheetName val="附属"/>
      <sheetName val="化学"/>
      <sheetName val="厂外单项"/>
      <sheetName val="补给水"/>
      <sheetName val="开关柜汽水"/>
      <sheetName val="地形"/>
      <sheetName val="基础材料统计"/>
      <sheetName val="#REF!"/>
      <sheetName val="JW4"/>
      <sheetName val="JW5"/>
      <sheetName val="自定义数据输入表"/>
      <sheetName val="土石方工程"/>
      <sheetName val="进口设备材料"/>
      <sheetName val="运"/>
      <sheetName val="第一次结算"/>
      <sheetName val="TXCS"/>
      <sheetName val="2001定额"/>
      <sheetName val="建筑清单"/>
      <sheetName val="说明"/>
      <sheetName val="Sithe-PPL"/>
      <sheetName val="バルブ材質選定データ"/>
      <sheetName val="ADI Edison Termoelettrica"/>
      <sheetName val="建表二"/>
      <sheetName val="Op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gd_02"/>
      <sheetName val="表三"/>
    </sheetNames>
    <sheetDataSet>
      <sheetData sheetId="0" refreshError="1"/>
      <sheetData sheetId="1" refreshError="1"/>
      <sheetData sheetId="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主合同付款"/>
      <sheetName val="参数"/>
      <sheetName val="汇总"/>
      <sheetName val="土建"/>
      <sheetName val="安装"/>
      <sheetName val="装材"/>
      <sheetName val="设备"/>
      <sheetName val="设备（抚）"/>
      <sheetName val="主要辅机清单"/>
      <sheetName val="设计"/>
      <sheetName val="调试"/>
      <sheetName val="项目管理等其他费用"/>
      <sheetName val="Sheet4"/>
      <sheetName val="Sheet1"/>
      <sheetName val="设备及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文件"/>
      <sheetName val="预算构成"/>
      <sheetName val="费率02"/>
      <sheetName val="费率97"/>
      <sheetName val="价差预备费"/>
      <sheetName val="试运转及铺底"/>
      <sheetName val="表五甲"/>
      <sheetName val="Sheet2"/>
      <sheetName val="费用构成"/>
      <sheetName val="试运转"/>
      <sheetName val="评审卡"/>
      <sheetName val="资料交换表"/>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机务表二"/>
      <sheetName val="取费"/>
      <sheetName val="表三"/>
      <sheetName val="价差"/>
      <sheetName val="表3T"/>
    </sheetNames>
    <sheetDataSet>
      <sheetData sheetId="0" refreshError="1"/>
      <sheetData sheetId="1" refreshError="1"/>
      <sheetData sheetId="2" refreshError="1"/>
      <sheetData sheetId="3" refreshError="1"/>
      <sheetData sheetId="4"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_Data"/>
      <sheetName val="Preliminary BOQ Rev.0"/>
      <sheetName val="Preliminary BOQ Rev.1"/>
      <sheetName val="WORK"/>
      <sheetName val="Ug line"/>
      <sheetName val="원가계산서1"/>
      <sheetName val="参数"/>
      <sheetName val="预算构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风险分析"/>
      <sheetName val="成本加风险"/>
      <sheetName val="工程地质风险"/>
      <sheetName val="工期风险"/>
      <sheetName val="通货膨胀风险"/>
      <sheetName val="汇率波动风险"/>
      <sheetName val="赶工费用风险"/>
      <sheetName val="HSE风险"/>
      <sheetName val="可靠性试运行风险"/>
      <sheetName val="性能风险"/>
      <sheetName val="39"/>
      <sheetName val="周转资金垫资风险"/>
      <sheetName val="通用变量"/>
      <sheetName val="风险计算表"/>
      <sheetName val="建安设备占总投资比例"/>
      <sheetName val="国内外投资比例"/>
      <sheetName val="项目进度"/>
      <sheetName val="表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机务表3"/>
      <sheetName val="机务表二"/>
      <sheetName val="费率"/>
      <sheetName val="汇总"/>
      <sheetName val="运"/>
      <sheetName val="出"/>
      <sheetName val="水"/>
      <sheetName val="化"/>
      <sheetName val="Sheet1"/>
    </sheetNames>
    <sheetDataSet>
      <sheetData sheetId="0"/>
      <sheetData sheetId="1"/>
      <sheetData sheetId="2"/>
      <sheetData sheetId="3"/>
      <sheetData sheetId="4"/>
      <sheetData sheetId="5"/>
      <sheetData sheetId="6"/>
      <sheetData sheetId="7"/>
      <sheetData sheetId="8"/>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000001"/>
      <sheetName val="Sheet2"/>
      <sheetName val="Sheet1"/>
      <sheetName val="封面"/>
      <sheetName val="说明"/>
      <sheetName val="输煤B2"/>
      <sheetName val="除灰B2"/>
      <sheetName val="输煤B3"/>
      <sheetName val="除灰B3"/>
      <sheetName val="化水B2"/>
      <sheetName val="化水B3"/>
      <sheetName val="QTFYJSB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土建新B2"/>
      <sheetName val="主厂房"/>
      <sheetName val="控制室 "/>
      <sheetName val="锅炉基础 "/>
      <sheetName val="锅炉附属设备基础"/>
      <sheetName val="汽轮发电机基础"/>
      <sheetName val="汽机附属设备基础"/>
      <sheetName val="除尘器支架"/>
      <sheetName val="除尘配电间"/>
      <sheetName val="引风机室"/>
      <sheetName val="烟道支架"/>
      <sheetName val="烟囱"/>
      <sheetName val="热网管架"/>
      <sheetName val="翻车机室"/>
      <sheetName val="卸车设施"/>
      <sheetName val="斗轮堆取料机"/>
      <sheetName val="煤场尾部小间"/>
      <sheetName val="2号输煤地道"/>
      <sheetName val="10号输煤地道"/>
      <sheetName val="11号输煤地道"/>
      <sheetName val="12号输煤地道"/>
      <sheetName val="5号半地下转运站"/>
      <sheetName val="6号煤场半地下转运站"/>
      <sheetName val="7号地下转运站"/>
      <sheetName val="推煤机库"/>
      <sheetName val="输煤配电间"/>
      <sheetName val="汽车衡"/>
      <sheetName val="输煤冲洗系统给排水"/>
      <sheetName val="灰浆泵房"/>
      <sheetName val="清水池"/>
      <sheetName val="灰库前池"/>
      <sheetName val="除灰管架"/>
      <sheetName val="厂内除灰管沟"/>
      <sheetName val="除灰管路建筑"/>
      <sheetName val="灰管检修道路"/>
      <sheetName val="灰库"/>
      <sheetName val="渣库"/>
      <sheetName val="除灰空压机房"/>
      <sheetName val="除渣风机房"/>
      <sheetName val="灰水回收泵房"/>
      <sheetName val="灰水回收管路建筑"/>
      <sheetName val="除盐间及偏屋"/>
      <sheetName val="过滤间间及偏屋"/>
      <sheetName val="机械加速澄清池"/>
      <sheetName val="室外构筑物"/>
      <sheetName val="原水处理室地面改造"/>
      <sheetName val="循环水处理室"/>
      <sheetName val="制氯间"/>
      <sheetName val="双曲线冷却塔（3000平方米）"/>
      <sheetName val="挡风板仓库"/>
      <sheetName val="循环水沟"/>
      <sheetName val="循环水管路建筑"/>
      <sheetName val="阀门井"/>
      <sheetName val="清污机室"/>
      <sheetName val="各类井"/>
      <sheetName val=" 补给水管路建筑"/>
      <sheetName val="网控楼"/>
      <sheetName val="A排外构筑物"/>
      <sheetName val="屋外配电装置"/>
      <sheetName val="启备变小间"/>
      <sheetName val="制氢站"/>
      <sheetName val="贮罐间"/>
      <sheetName val="锅炉排污降温池"/>
      <sheetName val="变压器事故油池"/>
      <sheetName val="雨水泵站"/>
      <sheetName val="污水泵房"/>
      <sheetName val="环保监测站"/>
      <sheetName val="绿化"/>
      <sheetName val="生活消防水泵房"/>
      <sheetName val="消防水池"/>
      <sheetName val="厂区消防"/>
      <sheetName val="主厂房消防"/>
      <sheetName val="输煤消防"/>
      <sheetName val="厂区平整"/>
      <sheetName val="厂区道路"/>
      <sheetName val="围墙"/>
      <sheetName val="厂区沟管道"/>
      <sheetName val="室外上下水"/>
      <sheetName val="采暖管道"/>
      <sheetName val="铁路"/>
      <sheetName val="灰场"/>
      <sheetName val="灰场排水"/>
      <sheetName val="值班房"/>
      <sheetName val="控制室"/>
      <sheetName val="电热锅炉房"/>
      <sheetName val="灰场汽车库"/>
      <sheetName val="配电间"/>
      <sheetName val="灰场区域 "/>
      <sheetName val="地基处理"/>
      <sheetName val="厂内外临时工程"/>
      <sheetName val="泵送"/>
      <sheetName val="泵送 (2)"/>
      <sheetName val="费率(热力系统）"/>
      <sheetName val="费率(其他系统）"/>
      <sheetName val="定额"/>
      <sheetName val="土建B2对比分析"/>
      <sheetName val="工日统计"/>
      <sheetName val="材料价差"/>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经评"/>
      <sheetName val="费率"/>
      <sheetName val="表二"/>
      <sheetName val="给排乙 "/>
      <sheetName val="生三乙"/>
      <sheetName val="附三乙"/>
      <sheetName val="前三乙"/>
      <sheetName val="前三甲 "/>
      <sheetName val="BOP三乙 "/>
      <sheetName val="CI三乙 "/>
      <sheetName val="CI三甲"/>
      <sheetName val="表一"/>
      <sheetName val="QTFYJSB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4"/>
  <sheetViews>
    <sheetView showGridLines="0" showZeros="0" tabSelected="1" zoomScale="85" zoomScaleNormal="85" zoomScaleSheetLayoutView="130" workbookViewId="0">
      <selection activeCell="A101" sqref="A101"/>
    </sheetView>
  </sheetViews>
  <sheetFormatPr defaultColWidth="9.7265625" defaultRowHeight="12" x14ac:dyDescent="0.25"/>
  <cols>
    <col min="1" max="1" width="4.6328125" style="91" customWidth="1"/>
    <col min="2" max="2" width="19.453125" style="3" customWidth="1"/>
    <col min="3" max="3" width="41" style="4" customWidth="1"/>
    <col min="4" max="4" width="6" style="5" customWidth="1"/>
    <col min="5" max="5" width="22.81640625" style="6" customWidth="1"/>
    <col min="6" max="6" width="13.36328125" style="7" customWidth="1"/>
    <col min="7" max="7" width="13.36328125" style="8" customWidth="1"/>
    <col min="8" max="8" width="17.453125" style="8" customWidth="1"/>
    <col min="9" max="9" width="21.453125" style="9" customWidth="1"/>
    <col min="10" max="16384" width="9.7265625" style="10"/>
  </cols>
  <sheetData>
    <row r="1" spans="1:9" ht="24" customHeight="1" x14ac:dyDescent="0.25">
      <c r="A1" s="61" t="s">
        <v>0</v>
      </c>
      <c r="B1" s="62"/>
      <c r="C1" s="63"/>
      <c r="D1" s="62"/>
      <c r="E1" s="62"/>
      <c r="F1" s="62"/>
      <c r="G1" s="64"/>
      <c r="H1" s="64"/>
      <c r="I1" s="62"/>
    </row>
    <row r="2" spans="1:9" x14ac:dyDescent="0.25">
      <c r="A2" s="85"/>
      <c r="G2" s="65" t="s">
        <v>1</v>
      </c>
      <c r="H2" s="65"/>
      <c r="I2" s="66"/>
    </row>
    <row r="3" spans="1:9" ht="32" customHeight="1" x14ac:dyDescent="0.25">
      <c r="A3" s="67" t="s">
        <v>2</v>
      </c>
      <c r="B3" s="67"/>
      <c r="C3" s="67"/>
      <c r="D3" s="67"/>
      <c r="E3" s="67"/>
      <c r="F3" s="67"/>
      <c r="G3" s="67"/>
      <c r="H3" s="67"/>
      <c r="I3" s="67"/>
    </row>
    <row r="4" spans="1:9" ht="21" customHeight="1" x14ac:dyDescent="0.25">
      <c r="A4" s="86" t="s">
        <v>3</v>
      </c>
      <c r="B4" s="70" t="s">
        <v>4</v>
      </c>
      <c r="C4" s="70" t="s">
        <v>5</v>
      </c>
      <c r="D4" s="70" t="s">
        <v>6</v>
      </c>
      <c r="E4" s="75" t="s">
        <v>7</v>
      </c>
      <c r="F4" s="77" t="s">
        <v>8</v>
      </c>
      <c r="G4" s="79" t="s">
        <v>9</v>
      </c>
      <c r="H4" s="81" t="s">
        <v>10</v>
      </c>
      <c r="I4" s="68" t="s">
        <v>11</v>
      </c>
    </row>
    <row r="5" spans="1:9" s="1" customFormat="1" ht="40.15" customHeight="1" x14ac:dyDescent="0.25">
      <c r="A5" s="87"/>
      <c r="B5" s="71"/>
      <c r="C5" s="71"/>
      <c r="D5" s="71"/>
      <c r="E5" s="76"/>
      <c r="F5" s="78"/>
      <c r="G5" s="80"/>
      <c r="H5" s="80"/>
      <c r="I5" s="69"/>
    </row>
    <row r="6" spans="1:9" ht="22" customHeight="1" x14ac:dyDescent="0.25">
      <c r="A6" s="84"/>
      <c r="B6" s="12"/>
      <c r="C6" s="13"/>
      <c r="D6" s="14" t="s">
        <v>12</v>
      </c>
      <c r="E6" s="15"/>
      <c r="F6" s="16">
        <v>0</v>
      </c>
      <c r="G6" s="17">
        <v>0</v>
      </c>
      <c r="H6" s="17"/>
      <c r="I6" s="18"/>
    </row>
    <row r="7" spans="1:9" ht="20" customHeight="1" x14ac:dyDescent="0.25">
      <c r="A7" s="84">
        <v>1</v>
      </c>
      <c r="B7" s="12" t="s">
        <v>13</v>
      </c>
      <c r="C7" s="13"/>
      <c r="D7" s="11"/>
      <c r="E7" s="19"/>
      <c r="F7" s="16"/>
      <c r="G7" s="20"/>
      <c r="H7" s="20"/>
      <c r="I7" s="21" t="s">
        <v>14</v>
      </c>
    </row>
    <row r="8" spans="1:9" ht="19.899999999999999" customHeight="1" x14ac:dyDescent="0.25">
      <c r="A8" s="84" t="s">
        <v>15</v>
      </c>
      <c r="B8" s="18" t="s">
        <v>16</v>
      </c>
      <c r="C8" s="13"/>
      <c r="D8" s="14" t="s">
        <v>12</v>
      </c>
      <c r="E8" s="15"/>
      <c r="F8" s="16"/>
      <c r="G8" s="20"/>
      <c r="H8" s="20"/>
      <c r="I8" s="21"/>
    </row>
    <row r="9" spans="1:9" ht="80.5" x14ac:dyDescent="0.25">
      <c r="A9" s="84"/>
      <c r="B9" s="12" t="s">
        <v>17</v>
      </c>
      <c r="C9" s="22" t="s">
        <v>18</v>
      </c>
      <c r="D9" s="14" t="s">
        <v>19</v>
      </c>
      <c r="E9" s="15">
        <f>(30+5)*(5.2*6+5)*3.575-11.2*6*2.975*3</f>
        <v>3929.7649999999999</v>
      </c>
      <c r="F9" s="16"/>
      <c r="G9" s="23"/>
      <c r="H9" s="20" t="s">
        <v>20</v>
      </c>
      <c r="I9" s="21"/>
    </row>
    <row r="10" spans="1:9" ht="92" x14ac:dyDescent="0.25">
      <c r="A10" s="84"/>
      <c r="B10" s="18" t="s">
        <v>21</v>
      </c>
      <c r="C10" s="24" t="s">
        <v>22</v>
      </c>
      <c r="D10" s="14" t="s">
        <v>19</v>
      </c>
      <c r="E10" s="15">
        <f>E9-E11-E12-E13-E20-E22-E23</f>
        <v>3477.3655374999998</v>
      </c>
      <c r="F10" s="16"/>
      <c r="G10" s="23"/>
      <c r="H10" s="20" t="s">
        <v>20</v>
      </c>
      <c r="I10" s="21"/>
    </row>
    <row r="11" spans="1:9" ht="69" x14ac:dyDescent="0.25">
      <c r="A11" s="84"/>
      <c r="B11" s="18" t="s">
        <v>23</v>
      </c>
      <c r="C11" s="24" t="s">
        <v>24</v>
      </c>
      <c r="D11" s="14" t="s">
        <v>19</v>
      </c>
      <c r="E11" s="15">
        <f>(3.1*3.1*8+3.5*3.5*5+33.25*3.8+4.2*4.2*2+169.15*1)*0.075+(0.5*(31.5*2+18*7)*0.075)+0.55*0.075*20.8+0.55*0.075*10.35+1.05*0.075*10</f>
        <v>44.328187499999999</v>
      </c>
      <c r="F11" s="16"/>
      <c r="G11" s="23"/>
      <c r="H11" s="20" t="s">
        <v>20</v>
      </c>
      <c r="I11" s="21"/>
    </row>
    <row r="12" spans="1:9" ht="103.5" x14ac:dyDescent="0.25">
      <c r="A12" s="84"/>
      <c r="B12" s="12" t="s">
        <v>25</v>
      </c>
      <c r="C12" s="24" t="s">
        <v>26</v>
      </c>
      <c r="D12" s="14" t="s">
        <v>19</v>
      </c>
      <c r="E12" s="15">
        <f>(2.9*2.9*8+3.3*3.3*5+33.05*3.6)*0.4+4*4*2*0.45+168.95*0.8*0.3</f>
        <v>151.232</v>
      </c>
      <c r="F12" s="16"/>
      <c r="G12" s="23"/>
      <c r="H12" s="20" t="s">
        <v>20</v>
      </c>
      <c r="I12" s="21"/>
    </row>
    <row r="13" spans="1:9" ht="41.15" customHeight="1" x14ac:dyDescent="0.25">
      <c r="A13" s="84"/>
      <c r="B13" s="12" t="s">
        <v>27</v>
      </c>
      <c r="C13" s="24" t="s">
        <v>28</v>
      </c>
      <c r="D13" s="14" t="s">
        <v>19</v>
      </c>
      <c r="E13" s="15">
        <f>168.95*(0.33*2.8+0.22*0.7)</f>
        <v>182.12809999999999</v>
      </c>
      <c r="F13" s="16"/>
      <c r="G13" s="23"/>
      <c r="H13" s="25" t="s">
        <v>20</v>
      </c>
      <c r="I13" s="21"/>
    </row>
    <row r="14" spans="1:9" ht="26.15" customHeight="1" x14ac:dyDescent="0.25">
      <c r="A14" s="84"/>
      <c r="B14" s="72" t="s">
        <v>29</v>
      </c>
      <c r="C14" s="26" t="s">
        <v>17</v>
      </c>
      <c r="D14" s="14" t="s">
        <v>19</v>
      </c>
      <c r="E14" s="15">
        <f>2.5*2.5*1.1*2</f>
        <v>13.75</v>
      </c>
      <c r="F14" s="16"/>
      <c r="G14" s="23"/>
      <c r="H14" s="25" t="s">
        <v>20</v>
      </c>
      <c r="I14" s="21"/>
    </row>
    <row r="15" spans="1:9" ht="26.15" customHeight="1" x14ac:dyDescent="0.25">
      <c r="A15" s="84"/>
      <c r="B15" s="73"/>
      <c r="C15" s="18" t="s">
        <v>21</v>
      </c>
      <c r="D15" s="14" t="s">
        <v>19</v>
      </c>
      <c r="E15" s="15">
        <v>8</v>
      </c>
      <c r="F15" s="16"/>
      <c r="G15" s="23"/>
      <c r="H15" s="25" t="s">
        <v>20</v>
      </c>
      <c r="I15" s="21"/>
    </row>
    <row r="16" spans="1:9" ht="26.15" customHeight="1" x14ac:dyDescent="0.25">
      <c r="A16" s="84"/>
      <c r="B16" s="73"/>
      <c r="C16" s="12" t="s">
        <v>30</v>
      </c>
      <c r="D16" s="14" t="s">
        <v>19</v>
      </c>
      <c r="E16" s="15">
        <f>2.08*2.08*0.075*2</f>
        <v>0.64895999999999998</v>
      </c>
      <c r="F16" s="16"/>
      <c r="G16" s="23"/>
      <c r="H16" s="25" t="s">
        <v>20</v>
      </c>
      <c r="I16" s="21"/>
    </row>
    <row r="17" spans="1:9" ht="26.15" customHeight="1" x14ac:dyDescent="0.25">
      <c r="A17" s="84"/>
      <c r="B17" s="73"/>
      <c r="C17" s="24" t="s">
        <v>31</v>
      </c>
      <c r="D17" s="14" t="s">
        <v>19</v>
      </c>
      <c r="E17" s="15">
        <f>1.93*1.93*0.075*2</f>
        <v>0.55873499999999998</v>
      </c>
      <c r="F17" s="16"/>
      <c r="G17" s="23"/>
      <c r="H17" s="25" t="s">
        <v>20</v>
      </c>
      <c r="I17" s="21"/>
    </row>
    <row r="18" spans="1:9" ht="27" customHeight="1" x14ac:dyDescent="0.25">
      <c r="A18" s="84"/>
      <c r="B18" s="73"/>
      <c r="C18" s="24" t="s">
        <v>32</v>
      </c>
      <c r="D18" s="14" t="s">
        <v>19</v>
      </c>
      <c r="E18" s="15">
        <f>0.22*1.63*1.85*8</f>
        <v>5.3072800000000004</v>
      </c>
      <c r="F18" s="16"/>
      <c r="G18" s="23"/>
      <c r="H18" s="25" t="s">
        <v>20</v>
      </c>
      <c r="I18" s="21"/>
    </row>
    <row r="19" spans="1:9" ht="32.15" customHeight="1" x14ac:dyDescent="0.25">
      <c r="A19" s="84"/>
      <c r="B19" s="74"/>
      <c r="C19" s="24" t="s">
        <v>33</v>
      </c>
      <c r="D19" s="14" t="s">
        <v>34</v>
      </c>
      <c r="E19" s="15">
        <f>1.63*1.63*0.15*2</f>
        <v>0.79706999999999995</v>
      </c>
      <c r="F19" s="16"/>
      <c r="G19" s="23"/>
      <c r="H19" s="25" t="s">
        <v>20</v>
      </c>
      <c r="I19" s="21"/>
    </row>
    <row r="20" spans="1:9" ht="117" customHeight="1" x14ac:dyDescent="0.25">
      <c r="A20" s="84"/>
      <c r="B20" s="27" t="s">
        <v>35</v>
      </c>
      <c r="C20" s="24" t="s">
        <v>36</v>
      </c>
      <c r="D20" s="14" t="s">
        <v>19</v>
      </c>
      <c r="E20" s="15">
        <f>0.15*2.1*(4.8+4.17)+0.15*0.36*2</f>
        <v>2.9335499999999999</v>
      </c>
      <c r="F20" s="16"/>
      <c r="G20" s="23"/>
      <c r="H20" s="25" t="s">
        <v>20</v>
      </c>
      <c r="I20" s="21"/>
    </row>
    <row r="21" spans="1:9" ht="62" customHeight="1" x14ac:dyDescent="0.25">
      <c r="A21" s="84"/>
      <c r="B21" s="12" t="s">
        <v>37</v>
      </c>
      <c r="C21" s="24" t="s">
        <v>38</v>
      </c>
      <c r="D21" s="14" t="s">
        <v>34</v>
      </c>
      <c r="E21" s="15">
        <f>0.69*0.67*(4.5+4.17+0.75)</f>
        <v>4.3548660000000003</v>
      </c>
      <c r="F21" s="16"/>
      <c r="G21" s="23"/>
      <c r="H21" s="25" t="s">
        <v>20</v>
      </c>
      <c r="I21" s="21"/>
    </row>
    <row r="22" spans="1:9" ht="115" x14ac:dyDescent="0.25">
      <c r="A22" s="84"/>
      <c r="B22" s="12" t="s">
        <v>39</v>
      </c>
      <c r="C22" s="24" t="s">
        <v>36</v>
      </c>
      <c r="D22" s="14" t="s">
        <v>19</v>
      </c>
      <c r="E22" s="15">
        <f>(0.4*0.6*(31.5*2+18*7))+0.45*0.65*20.8+0.45*0.75*10.35+0.4*0.6*5.2</f>
        <v>56.185124999999999</v>
      </c>
      <c r="F22" s="16"/>
      <c r="G22" s="23"/>
      <c r="H22" s="20" t="s">
        <v>20</v>
      </c>
      <c r="I22" s="21"/>
    </row>
    <row r="23" spans="1:9" ht="126.5" x14ac:dyDescent="0.25">
      <c r="A23" s="84"/>
      <c r="B23" s="12" t="s">
        <v>40</v>
      </c>
      <c r="C23" s="24" t="s">
        <v>41</v>
      </c>
      <c r="D23" s="14" t="s">
        <v>19</v>
      </c>
      <c r="E23" s="15">
        <f>22*0.45*0.45*3.5</f>
        <v>15.592499999999999</v>
      </c>
      <c r="F23" s="16"/>
      <c r="G23" s="23"/>
      <c r="H23" s="20" t="s">
        <v>20</v>
      </c>
      <c r="I23" s="21"/>
    </row>
    <row r="24" spans="1:9" ht="57.5" x14ac:dyDescent="0.25">
      <c r="A24" s="84"/>
      <c r="B24" s="18" t="s">
        <v>42</v>
      </c>
      <c r="C24" s="24" t="s">
        <v>43</v>
      </c>
      <c r="D24" s="14" t="s">
        <v>34</v>
      </c>
      <c r="E24" s="15">
        <f>(2.9*2.9*8+3.3*3.3*5+4.4*4.4*2+33.05*3.6)+22*0.45*4*3.5+(2.9*4*0.4*8+3.3*4*0.4*5+4.4*4*0.45*2+(33.05+3.6)*2*0.3)+168.95*2*3.5+((0.4+0.6)*2*(31.5*2+18*7))+(0.45+0.65)*2*20.8+(0.45+0.75)*2*10.35</f>
        <v>2150.63</v>
      </c>
      <c r="F24" s="16"/>
      <c r="G24" s="23"/>
      <c r="H24" s="20" t="s">
        <v>20</v>
      </c>
      <c r="I24" s="18"/>
    </row>
    <row r="25" spans="1:9" ht="102" customHeight="1" x14ac:dyDescent="0.25">
      <c r="A25" s="84"/>
      <c r="B25" s="12" t="s">
        <v>44</v>
      </c>
      <c r="C25" s="13" t="s">
        <v>45</v>
      </c>
      <c r="D25" s="14" t="s">
        <v>34</v>
      </c>
      <c r="E25" s="15">
        <v>370.34</v>
      </c>
      <c r="F25" s="16"/>
      <c r="G25" s="23"/>
      <c r="H25" s="20" t="s">
        <v>20</v>
      </c>
      <c r="I25" s="21"/>
    </row>
    <row r="26" spans="1:9" ht="77.150000000000006" customHeight="1" x14ac:dyDescent="0.25">
      <c r="A26" s="84"/>
      <c r="B26" s="12" t="s">
        <v>46</v>
      </c>
      <c r="C26" s="13" t="s">
        <v>47</v>
      </c>
      <c r="D26" s="14" t="s">
        <v>34</v>
      </c>
      <c r="E26" s="15">
        <f>31.06*18.38</f>
        <v>570.88279999999997</v>
      </c>
      <c r="F26" s="16"/>
      <c r="G26" s="23"/>
      <c r="H26" s="20" t="s">
        <v>20</v>
      </c>
      <c r="I26" s="21"/>
    </row>
    <row r="27" spans="1:9" ht="103.5" x14ac:dyDescent="0.25">
      <c r="A27" s="84"/>
      <c r="B27" s="18" t="s">
        <v>48</v>
      </c>
      <c r="C27" s="13" t="s">
        <v>49</v>
      </c>
      <c r="D27" s="14" t="s">
        <v>19</v>
      </c>
      <c r="E27" s="15">
        <f>0.45*0.45*6.3*22+0.3*0.45*(63+36)+0.22*0.3*9.3+0.4*0.6*(63+18*7+5.2)+0.45*0.65*63</f>
        <v>107.0808</v>
      </c>
      <c r="F27" s="16"/>
      <c r="G27" s="23"/>
      <c r="H27" s="20" t="s">
        <v>20</v>
      </c>
      <c r="I27" s="21"/>
    </row>
    <row r="28" spans="1:9" ht="30" customHeight="1" x14ac:dyDescent="0.25">
      <c r="A28" s="84"/>
      <c r="B28" s="12" t="s">
        <v>50</v>
      </c>
      <c r="C28" s="13" t="s">
        <v>51</v>
      </c>
      <c r="D28" s="14" t="s">
        <v>19</v>
      </c>
      <c r="E28" s="15">
        <f>0.23*0.3*(2.24*11+3.5+1.49*3+1.75*2+2.98+2.84+2.05+1.04*6)</f>
        <v>3.4651800000000001</v>
      </c>
      <c r="F28" s="16"/>
      <c r="G28" s="23"/>
      <c r="H28" s="20" t="s">
        <v>20</v>
      </c>
      <c r="I28" s="21"/>
    </row>
    <row r="29" spans="1:9" ht="35.5" x14ac:dyDescent="0.25">
      <c r="A29" s="84"/>
      <c r="B29" s="12" t="s">
        <v>52</v>
      </c>
      <c r="C29" s="13" t="s">
        <v>53</v>
      </c>
      <c r="D29" s="14" t="s">
        <v>34</v>
      </c>
      <c r="E29" s="15">
        <f>(31.5+29.88)*2*0.6</f>
        <v>73.656000000000006</v>
      </c>
      <c r="F29" s="16"/>
      <c r="G29" s="23"/>
      <c r="H29" s="20" t="s">
        <v>20</v>
      </c>
      <c r="I29" s="21"/>
    </row>
    <row r="30" spans="1:9" ht="48" customHeight="1" x14ac:dyDescent="0.25">
      <c r="A30" s="84"/>
      <c r="B30" s="12" t="s">
        <v>54</v>
      </c>
      <c r="C30" s="13" t="s">
        <v>55</v>
      </c>
      <c r="D30" s="14" t="s">
        <v>34</v>
      </c>
      <c r="E30" s="15">
        <f>(31.5+2.7+18+2.7+0.45)*0.75*2+17*16</f>
        <v>355.02499999999998</v>
      </c>
      <c r="F30" s="16"/>
      <c r="G30" s="23"/>
      <c r="H30" s="20" t="s">
        <v>20</v>
      </c>
      <c r="I30" s="21"/>
    </row>
    <row r="31" spans="1:9" ht="30" customHeight="1" x14ac:dyDescent="0.25">
      <c r="A31" s="84"/>
      <c r="B31" s="12" t="s">
        <v>56</v>
      </c>
      <c r="C31" s="13" t="s">
        <v>51</v>
      </c>
      <c r="D31" s="14" t="s">
        <v>34</v>
      </c>
      <c r="E31" s="15">
        <f>0.6*1.8</f>
        <v>1.08</v>
      </c>
      <c r="F31" s="16"/>
      <c r="G31" s="23"/>
      <c r="H31" s="20" t="s">
        <v>20</v>
      </c>
      <c r="I31" s="21"/>
    </row>
    <row r="32" spans="1:9" ht="57.5" x14ac:dyDescent="0.25">
      <c r="A32" s="84"/>
      <c r="B32" s="12" t="s">
        <v>57</v>
      </c>
      <c r="C32" s="13" t="s">
        <v>58</v>
      </c>
      <c r="D32" s="14" t="s">
        <v>34</v>
      </c>
      <c r="E32" s="15">
        <f>E35</f>
        <v>922.87815000000001</v>
      </c>
      <c r="F32" s="16"/>
      <c r="G32" s="23"/>
      <c r="H32" s="20" t="s">
        <v>20</v>
      </c>
      <c r="I32" s="21"/>
    </row>
    <row r="33" spans="1:9" ht="41.15" customHeight="1" x14ac:dyDescent="0.25">
      <c r="A33" s="84"/>
      <c r="B33" s="12" t="s">
        <v>59</v>
      </c>
      <c r="C33" s="13" t="s">
        <v>60</v>
      </c>
      <c r="D33" s="14" t="s">
        <v>61</v>
      </c>
      <c r="E33" s="15">
        <f>31.5*8+18*2+11.68*12</f>
        <v>428.16</v>
      </c>
      <c r="F33" s="16"/>
      <c r="G33" s="23"/>
      <c r="H33" s="20" t="s">
        <v>20</v>
      </c>
      <c r="I33" s="21"/>
    </row>
    <row r="34" spans="1:9" ht="92" x14ac:dyDescent="0.25">
      <c r="A34" s="84"/>
      <c r="B34" s="12" t="s">
        <v>62</v>
      </c>
      <c r="C34" s="24" t="s">
        <v>63</v>
      </c>
      <c r="D34" s="14" t="s">
        <v>61</v>
      </c>
      <c r="E34" s="15">
        <v>97</v>
      </c>
      <c r="F34" s="16"/>
      <c r="G34" s="23"/>
      <c r="H34" s="20" t="s">
        <v>20</v>
      </c>
      <c r="I34" s="21"/>
    </row>
    <row r="35" spans="1:9" ht="35" x14ac:dyDescent="0.25">
      <c r="A35" s="84"/>
      <c r="B35" s="12" t="s">
        <v>64</v>
      </c>
      <c r="C35" s="28" t="s">
        <v>65</v>
      </c>
      <c r="D35" s="14" t="s">
        <v>34</v>
      </c>
      <c r="E35" s="15">
        <f>(31.55-0.22*2)*(30.105-0.22*2)</f>
        <v>922.87815000000001</v>
      </c>
      <c r="F35" s="16"/>
      <c r="G35" s="23"/>
      <c r="H35" s="20" t="s">
        <v>20</v>
      </c>
      <c r="I35" s="21"/>
    </row>
    <row r="36" spans="1:9" ht="26.5" x14ac:dyDescent="0.25">
      <c r="A36" s="84"/>
      <c r="B36" s="26" t="s">
        <v>66</v>
      </c>
      <c r="C36" s="24" t="s">
        <v>67</v>
      </c>
      <c r="D36" s="14" t="s">
        <v>34</v>
      </c>
      <c r="E36" s="15">
        <f>(12.295+9.814*2)*32.3</f>
        <v>1031.1129000000001</v>
      </c>
      <c r="F36" s="16"/>
      <c r="G36" s="23"/>
      <c r="H36" s="20" t="s">
        <v>20</v>
      </c>
      <c r="I36" s="21"/>
    </row>
    <row r="37" spans="1:9" ht="26.5" x14ac:dyDescent="0.25">
      <c r="A37" s="84"/>
      <c r="B37" s="26" t="s">
        <v>68</v>
      </c>
      <c r="C37" s="24" t="s">
        <v>69</v>
      </c>
      <c r="D37" s="14" t="s">
        <v>34</v>
      </c>
      <c r="E37" s="15">
        <v>180</v>
      </c>
      <c r="F37" s="16"/>
      <c r="G37" s="23"/>
      <c r="H37" s="20" t="s">
        <v>20</v>
      </c>
      <c r="I37" s="21"/>
    </row>
    <row r="38" spans="1:9" ht="69" x14ac:dyDescent="0.25">
      <c r="A38" s="84"/>
      <c r="B38" s="18" t="s">
        <v>70</v>
      </c>
      <c r="C38" s="24" t="s">
        <v>71</v>
      </c>
      <c r="D38" s="29" t="s">
        <v>72</v>
      </c>
      <c r="E38" s="15">
        <f>(32.5*5.3*2+(11.68*3.7+18*5.3+11.68*2.2/2+18*2.2/2)*2)*0.7*0.22</f>
        <v>105.802312</v>
      </c>
      <c r="F38" s="16"/>
      <c r="G38" s="23"/>
      <c r="H38" s="20" t="s">
        <v>20</v>
      </c>
      <c r="I38" s="21"/>
    </row>
    <row r="39" spans="1:9" ht="35" x14ac:dyDescent="0.25">
      <c r="A39" s="84"/>
      <c r="B39" s="18" t="s">
        <v>73</v>
      </c>
      <c r="C39" s="24" t="s">
        <v>74</v>
      </c>
      <c r="D39" s="29" t="s">
        <v>72</v>
      </c>
      <c r="E39" s="15">
        <f>(31.5*2*4+11.68*5*3.7+5*2*5.3+3.8*5.3)*0.2*0.7</f>
        <v>75.770799999999994</v>
      </c>
      <c r="F39" s="16"/>
      <c r="G39" s="23"/>
      <c r="H39" s="20" t="s">
        <v>20</v>
      </c>
      <c r="I39" s="21"/>
    </row>
    <row r="40" spans="1:9" ht="35.5" x14ac:dyDescent="0.25">
      <c r="A40" s="84"/>
      <c r="B40" s="12" t="s">
        <v>75</v>
      </c>
      <c r="C40" s="24" t="s">
        <v>76</v>
      </c>
      <c r="D40" s="14" t="s">
        <v>34</v>
      </c>
      <c r="E40" s="15">
        <f>(32.5*6.3*2+(11.68*4+18*6.3+11.68*2/2+18*2.2/2)*2)*0.8</f>
        <v>634.16</v>
      </c>
      <c r="F40" s="16"/>
      <c r="G40" s="23"/>
      <c r="H40" s="20" t="s">
        <v>20</v>
      </c>
      <c r="I40" s="21"/>
    </row>
    <row r="41" spans="1:9" ht="26.5" x14ac:dyDescent="0.25">
      <c r="A41" s="84"/>
      <c r="B41" s="12" t="s">
        <v>77</v>
      </c>
      <c r="C41" s="24" t="s">
        <v>78</v>
      </c>
      <c r="D41" s="14" t="s">
        <v>34</v>
      </c>
      <c r="E41" s="15">
        <f>(4+4.8)*2*2.1*2+1.8*2.1*8</f>
        <v>104.16</v>
      </c>
      <c r="F41" s="16"/>
      <c r="G41" s="23"/>
      <c r="H41" s="20" t="s">
        <v>20</v>
      </c>
      <c r="I41" s="21"/>
    </row>
    <row r="42" spans="1:9" ht="69" x14ac:dyDescent="0.25">
      <c r="A42" s="84"/>
      <c r="B42" s="12" t="s">
        <v>79</v>
      </c>
      <c r="C42" s="24" t="s">
        <v>80</v>
      </c>
      <c r="D42" s="14" t="s">
        <v>34</v>
      </c>
      <c r="E42" s="15">
        <f>(31.5*2*4+11.68*5*4+5*2*6+3.8*6)-E41</f>
        <v>464.24</v>
      </c>
      <c r="F42" s="16"/>
      <c r="G42" s="23"/>
      <c r="H42" s="20" t="s">
        <v>20</v>
      </c>
      <c r="I42" s="21"/>
    </row>
    <row r="43" spans="1:9" ht="46" x14ac:dyDescent="0.25">
      <c r="A43" s="84"/>
      <c r="B43" s="12" t="s">
        <v>81</v>
      </c>
      <c r="C43" s="22" t="s">
        <v>82</v>
      </c>
      <c r="D43" s="14" t="s">
        <v>34</v>
      </c>
      <c r="E43" s="15">
        <f>1.8*1.2*13+1.8*(0.9+0.6*8)+0.6*0.6*6</f>
        <v>40.5</v>
      </c>
      <c r="F43" s="16"/>
      <c r="G43" s="23"/>
      <c r="H43" s="20" t="s">
        <v>20</v>
      </c>
      <c r="I43" s="30"/>
    </row>
    <row r="44" spans="1:9" ht="26.5" x14ac:dyDescent="0.25">
      <c r="A44" s="88"/>
      <c r="B44" s="31" t="s">
        <v>83</v>
      </c>
      <c r="C44" s="32" t="s">
        <v>84</v>
      </c>
      <c r="D44" s="33" t="s">
        <v>34</v>
      </c>
      <c r="E44" s="34">
        <f>1.8*1.2*13+1.8*(0.9+0.6*8)+0.6*0.6*6</f>
        <v>40.5</v>
      </c>
      <c r="F44" s="35"/>
      <c r="G44" s="36"/>
      <c r="H44" s="25" t="s">
        <v>20</v>
      </c>
      <c r="I44" s="37"/>
    </row>
    <row r="45" spans="1:9" ht="26.5" x14ac:dyDescent="0.25">
      <c r="A45" s="88"/>
      <c r="B45" s="31" t="s">
        <v>85</v>
      </c>
      <c r="C45" s="32" t="s">
        <v>86</v>
      </c>
      <c r="D45" s="33" t="s">
        <v>34</v>
      </c>
      <c r="E45" s="34">
        <f>1.8*1.2*13+1.8*(0.9+0.6*8)+0.6*0.6*6</f>
        <v>40.5</v>
      </c>
      <c r="F45" s="35"/>
      <c r="G45" s="36"/>
      <c r="H45" s="25" t="s">
        <v>20</v>
      </c>
      <c r="I45" s="37"/>
    </row>
    <row r="46" spans="1:9" ht="57" customHeight="1" x14ac:dyDescent="0.25">
      <c r="A46" s="84"/>
      <c r="B46" s="12" t="s">
        <v>87</v>
      </c>
      <c r="C46" s="22" t="s">
        <v>88</v>
      </c>
      <c r="D46" s="14" t="s">
        <v>34</v>
      </c>
      <c r="E46" s="15">
        <f>1.5*2.8+1.2*2.1*2</f>
        <v>9.24</v>
      </c>
      <c r="F46" s="16"/>
      <c r="G46" s="23"/>
      <c r="H46" s="20" t="s">
        <v>20</v>
      </c>
      <c r="I46" s="30"/>
    </row>
    <row r="47" spans="1:9" ht="46" x14ac:dyDescent="0.25">
      <c r="A47" s="84"/>
      <c r="B47" s="12" t="s">
        <v>89</v>
      </c>
      <c r="C47" s="22" t="s">
        <v>88</v>
      </c>
      <c r="D47" s="14" t="s">
        <v>34</v>
      </c>
      <c r="E47" s="15">
        <f>4*3.5*2+1.8*2.8+1.5*2.1*2+1.2*2.1*2+1.5*2.1</f>
        <v>47.53</v>
      </c>
      <c r="F47" s="16"/>
      <c r="G47" s="23"/>
      <c r="H47" s="20" t="s">
        <v>20</v>
      </c>
      <c r="I47" s="21"/>
    </row>
    <row r="48" spans="1:9" ht="46" x14ac:dyDescent="0.25">
      <c r="A48" s="84"/>
      <c r="B48" s="12" t="s">
        <v>90</v>
      </c>
      <c r="C48" s="22" t="s">
        <v>91</v>
      </c>
      <c r="D48" s="14" t="s">
        <v>34</v>
      </c>
      <c r="E48" s="15">
        <f>1.05*2.1*7+0.75*2.1*6</f>
        <v>24.885000000000002</v>
      </c>
      <c r="F48" s="16"/>
      <c r="G48" s="23"/>
      <c r="H48" s="20" t="s">
        <v>20</v>
      </c>
      <c r="I48" s="21"/>
    </row>
    <row r="49" spans="1:9" ht="26.5" x14ac:dyDescent="0.25">
      <c r="A49" s="84"/>
      <c r="B49" s="12" t="s">
        <v>92</v>
      </c>
      <c r="C49" s="38" t="s">
        <v>93</v>
      </c>
      <c r="D49" s="14" t="s">
        <v>94</v>
      </c>
      <c r="E49" s="15">
        <f>114*0.012*7.85</f>
        <v>10.738799999999999</v>
      </c>
      <c r="F49" s="16"/>
      <c r="G49" s="23"/>
      <c r="H49" s="39" t="s">
        <v>20</v>
      </c>
      <c r="I49" s="21"/>
    </row>
    <row r="50" spans="1:9" ht="26.5" x14ac:dyDescent="0.25">
      <c r="A50" s="88"/>
      <c r="B50" s="12" t="s">
        <v>95</v>
      </c>
      <c r="C50" s="40" t="s">
        <v>96</v>
      </c>
      <c r="D50" s="33"/>
      <c r="E50" s="34">
        <v>1</v>
      </c>
      <c r="F50" s="35"/>
      <c r="G50" s="36"/>
      <c r="H50" s="25" t="s">
        <v>20</v>
      </c>
      <c r="I50" s="37"/>
    </row>
    <row r="51" spans="1:9" ht="26.5" x14ac:dyDescent="0.25">
      <c r="A51" s="88"/>
      <c r="B51" s="12" t="s">
        <v>97</v>
      </c>
      <c r="C51" s="40"/>
      <c r="D51" s="14" t="s">
        <v>34</v>
      </c>
      <c r="E51" s="34">
        <v>2</v>
      </c>
      <c r="F51" s="35"/>
      <c r="G51" s="36"/>
      <c r="H51" s="25" t="s">
        <v>20</v>
      </c>
      <c r="I51" s="37"/>
    </row>
    <row r="52" spans="1:9" ht="26.5" x14ac:dyDescent="0.25">
      <c r="A52" s="88"/>
      <c r="B52" s="12" t="s">
        <v>98</v>
      </c>
      <c r="C52" s="40" t="s">
        <v>99</v>
      </c>
      <c r="D52" s="33" t="s">
        <v>61</v>
      </c>
      <c r="E52" s="34">
        <v>6</v>
      </c>
      <c r="F52" s="35"/>
      <c r="G52" s="36"/>
      <c r="H52" s="25" t="s">
        <v>20</v>
      </c>
      <c r="I52" s="37"/>
    </row>
    <row r="53" spans="1:9" s="2" customFormat="1" ht="28" customHeight="1" x14ac:dyDescent="0.25">
      <c r="A53" s="88"/>
      <c r="B53" s="12" t="s">
        <v>100</v>
      </c>
      <c r="C53" s="40" t="s">
        <v>101</v>
      </c>
      <c r="D53" s="33" t="s">
        <v>61</v>
      </c>
      <c r="E53" s="34">
        <v>60</v>
      </c>
      <c r="F53" s="35"/>
      <c r="G53" s="36"/>
      <c r="H53" s="25" t="s">
        <v>20</v>
      </c>
      <c r="I53" s="37"/>
    </row>
    <row r="54" spans="1:9" ht="26.5" x14ac:dyDescent="0.25">
      <c r="A54" s="88"/>
      <c r="B54" s="31" t="s">
        <v>102</v>
      </c>
      <c r="C54" s="32" t="s">
        <v>103</v>
      </c>
      <c r="D54" s="33"/>
      <c r="E54" s="34">
        <v>2</v>
      </c>
      <c r="F54" s="35"/>
      <c r="G54" s="36"/>
      <c r="H54" s="25" t="s">
        <v>20</v>
      </c>
      <c r="I54" s="37"/>
    </row>
    <row r="55" spans="1:9" ht="138" x14ac:dyDescent="0.25">
      <c r="A55" s="84"/>
      <c r="B55" s="12" t="s">
        <v>104</v>
      </c>
      <c r="C55" s="24" t="s">
        <v>105</v>
      </c>
      <c r="D55" s="14" t="s">
        <v>106</v>
      </c>
      <c r="E55" s="41" t="s">
        <v>107</v>
      </c>
      <c r="F55" s="16"/>
      <c r="G55" s="23"/>
      <c r="H55" s="20" t="s">
        <v>20</v>
      </c>
      <c r="I55" s="42" t="s">
        <v>108</v>
      </c>
    </row>
    <row r="56" spans="1:9" ht="124" customHeight="1" x14ac:dyDescent="0.25">
      <c r="A56" s="84"/>
      <c r="B56" s="12" t="s">
        <v>109</v>
      </c>
      <c r="C56" s="38" t="s">
        <v>110</v>
      </c>
      <c r="D56" s="14" t="s">
        <v>106</v>
      </c>
      <c r="E56" s="41" t="s">
        <v>111</v>
      </c>
      <c r="F56" s="16"/>
      <c r="G56" s="23"/>
      <c r="H56" s="20" t="s">
        <v>20</v>
      </c>
      <c r="I56" s="43"/>
    </row>
    <row r="57" spans="1:9" ht="172.5" x14ac:dyDescent="0.25">
      <c r="A57" s="84"/>
      <c r="B57" s="12" t="s">
        <v>112</v>
      </c>
      <c r="C57" s="44" t="s">
        <v>113</v>
      </c>
      <c r="D57" s="14" t="s">
        <v>106</v>
      </c>
      <c r="E57" s="15" t="s">
        <v>114</v>
      </c>
      <c r="F57" s="16"/>
      <c r="G57" s="23"/>
      <c r="H57" s="20" t="s">
        <v>20</v>
      </c>
      <c r="I57" s="21"/>
    </row>
    <row r="58" spans="1:9" ht="69" x14ac:dyDescent="0.25">
      <c r="A58" s="84"/>
      <c r="B58" s="12" t="s">
        <v>115</v>
      </c>
      <c r="C58" s="44" t="s">
        <v>116</v>
      </c>
      <c r="D58" s="14" t="s">
        <v>106</v>
      </c>
      <c r="E58" s="15" t="s">
        <v>117</v>
      </c>
      <c r="F58" s="16"/>
      <c r="G58" s="23"/>
      <c r="H58" s="20" t="s">
        <v>20</v>
      </c>
      <c r="I58" s="21"/>
    </row>
    <row r="59" spans="1:9" ht="35" x14ac:dyDescent="0.25">
      <c r="A59" s="84" t="s">
        <v>118</v>
      </c>
      <c r="B59" s="45" t="s">
        <v>119</v>
      </c>
      <c r="C59" s="46"/>
      <c r="D59" s="47"/>
      <c r="E59" s="48"/>
      <c r="F59" s="16"/>
      <c r="G59" s="23"/>
      <c r="H59" s="20"/>
      <c r="I59" s="21"/>
    </row>
    <row r="60" spans="1:9" ht="35" x14ac:dyDescent="0.25">
      <c r="A60" s="84"/>
      <c r="B60" s="45" t="s">
        <v>120</v>
      </c>
      <c r="C60" s="46"/>
      <c r="D60" s="49" t="s">
        <v>121</v>
      </c>
      <c r="E60" s="50">
        <v>8</v>
      </c>
      <c r="F60" s="16"/>
      <c r="G60" s="23"/>
      <c r="H60" s="39" t="s">
        <v>122</v>
      </c>
      <c r="I60" s="21"/>
    </row>
    <row r="61" spans="1:9" ht="69" x14ac:dyDescent="0.25">
      <c r="A61" s="84"/>
      <c r="B61" s="45" t="s">
        <v>123</v>
      </c>
      <c r="C61" s="46" t="s">
        <v>124</v>
      </c>
      <c r="D61" s="49" t="s">
        <v>121</v>
      </c>
      <c r="E61" s="50">
        <v>1</v>
      </c>
      <c r="F61" s="16"/>
      <c r="G61" s="23"/>
      <c r="H61" s="39" t="s">
        <v>122</v>
      </c>
      <c r="I61" s="21"/>
    </row>
    <row r="62" spans="1:9" ht="26.5" x14ac:dyDescent="0.25">
      <c r="A62" s="84"/>
      <c r="B62" s="45" t="s">
        <v>125</v>
      </c>
      <c r="C62" s="46" t="s">
        <v>126</v>
      </c>
      <c r="D62" s="49" t="s">
        <v>127</v>
      </c>
      <c r="E62" s="50">
        <v>1</v>
      </c>
      <c r="F62" s="16"/>
      <c r="G62" s="23"/>
      <c r="H62" s="39" t="s">
        <v>122</v>
      </c>
      <c r="I62" s="21"/>
    </row>
    <row r="63" spans="1:9" ht="35" x14ac:dyDescent="0.25">
      <c r="A63" s="84" t="s">
        <v>128</v>
      </c>
      <c r="B63" s="45" t="s">
        <v>129</v>
      </c>
      <c r="C63" s="46"/>
      <c r="D63" s="47"/>
      <c r="E63" s="48"/>
      <c r="F63" s="16"/>
      <c r="G63" s="23"/>
      <c r="H63" s="20"/>
      <c r="I63" s="21"/>
    </row>
    <row r="64" spans="1:9" ht="80.5" x14ac:dyDescent="0.25">
      <c r="A64" s="84"/>
      <c r="B64" s="45" t="s">
        <v>130</v>
      </c>
      <c r="C64" s="46" t="s">
        <v>131</v>
      </c>
      <c r="D64" s="47" t="s">
        <v>121</v>
      </c>
      <c r="E64" s="50">
        <v>1</v>
      </c>
      <c r="F64" s="16"/>
      <c r="G64" s="23"/>
      <c r="H64" s="39" t="s">
        <v>122</v>
      </c>
      <c r="I64" s="21"/>
    </row>
    <row r="65" spans="1:9" ht="35" x14ac:dyDescent="0.25">
      <c r="A65" s="84" t="s">
        <v>132</v>
      </c>
      <c r="B65" s="45" t="s">
        <v>133</v>
      </c>
      <c r="C65" s="46"/>
      <c r="D65" s="47"/>
      <c r="E65" s="48"/>
      <c r="F65" s="16"/>
      <c r="G65" s="23"/>
      <c r="H65" s="20"/>
      <c r="I65" s="21"/>
    </row>
    <row r="66" spans="1:9" ht="26.5" x14ac:dyDescent="0.25">
      <c r="A66" s="84"/>
      <c r="B66" s="45" t="s">
        <v>134</v>
      </c>
      <c r="C66" s="46" t="s">
        <v>135</v>
      </c>
      <c r="D66" s="49" t="s">
        <v>136</v>
      </c>
      <c r="E66" s="50">
        <v>7</v>
      </c>
      <c r="F66" s="16"/>
      <c r="G66" s="23"/>
      <c r="H66" s="39" t="s">
        <v>122</v>
      </c>
      <c r="I66" s="21"/>
    </row>
    <row r="67" spans="1:9" ht="26.5" x14ac:dyDescent="0.25">
      <c r="A67" s="84"/>
      <c r="B67" s="45" t="s">
        <v>137</v>
      </c>
      <c r="C67" s="46" t="s">
        <v>138</v>
      </c>
      <c r="D67" s="49" t="s">
        <v>136</v>
      </c>
      <c r="E67" s="50">
        <v>5</v>
      </c>
      <c r="F67" s="16"/>
      <c r="G67" s="23"/>
      <c r="H67" s="39" t="s">
        <v>122</v>
      </c>
      <c r="I67" s="21"/>
    </row>
    <row r="68" spans="1:9" ht="58" x14ac:dyDescent="0.25">
      <c r="A68" s="84"/>
      <c r="B68" s="45" t="s">
        <v>139</v>
      </c>
      <c r="C68" s="46" t="s">
        <v>140</v>
      </c>
      <c r="D68" s="49" t="s">
        <v>121</v>
      </c>
      <c r="E68" s="50">
        <v>1</v>
      </c>
      <c r="F68" s="16"/>
      <c r="G68" s="23"/>
      <c r="H68" s="39" t="s">
        <v>122</v>
      </c>
      <c r="I68" s="21"/>
    </row>
    <row r="69" spans="1:9" ht="46.5" x14ac:dyDescent="0.25">
      <c r="A69" s="84"/>
      <c r="B69" s="45" t="s">
        <v>141</v>
      </c>
      <c r="C69" s="46"/>
      <c r="D69" s="49" t="s">
        <v>121</v>
      </c>
      <c r="E69" s="50">
        <v>1</v>
      </c>
      <c r="F69" s="16"/>
      <c r="G69" s="23"/>
      <c r="H69" s="39" t="s">
        <v>122</v>
      </c>
      <c r="I69" s="37"/>
    </row>
    <row r="70" spans="1:9" ht="46.5" x14ac:dyDescent="0.25">
      <c r="A70" s="84"/>
      <c r="B70" s="45" t="s">
        <v>142</v>
      </c>
      <c r="C70" s="46" t="s">
        <v>143</v>
      </c>
      <c r="D70" s="49" t="s">
        <v>121</v>
      </c>
      <c r="E70" s="50">
        <v>1</v>
      </c>
      <c r="F70" s="16"/>
      <c r="G70" s="23"/>
      <c r="H70" s="39" t="s">
        <v>122</v>
      </c>
      <c r="I70" s="37"/>
    </row>
    <row r="71" spans="1:9" ht="35" x14ac:dyDescent="0.25">
      <c r="A71" s="84"/>
      <c r="B71" s="45" t="s">
        <v>144</v>
      </c>
      <c r="C71" s="46" t="s">
        <v>145</v>
      </c>
      <c r="D71" s="49" t="s">
        <v>121</v>
      </c>
      <c r="E71" s="50">
        <v>1</v>
      </c>
      <c r="F71" s="16"/>
      <c r="G71" s="23"/>
      <c r="H71" s="39" t="s">
        <v>122</v>
      </c>
      <c r="I71" s="37"/>
    </row>
    <row r="72" spans="1:9" ht="46" x14ac:dyDescent="0.25">
      <c r="A72" s="84"/>
      <c r="B72" s="45" t="s">
        <v>146</v>
      </c>
      <c r="C72" s="46" t="s">
        <v>147</v>
      </c>
      <c r="D72" s="49" t="s">
        <v>148</v>
      </c>
      <c r="E72" s="50">
        <v>400</v>
      </c>
      <c r="F72" s="16"/>
      <c r="G72" s="23"/>
      <c r="H72" s="39" t="s">
        <v>122</v>
      </c>
      <c r="I72" s="37"/>
    </row>
    <row r="73" spans="1:9" ht="26.5" x14ac:dyDescent="0.25">
      <c r="A73" s="84"/>
      <c r="B73" s="45" t="s">
        <v>149</v>
      </c>
      <c r="C73" s="46"/>
      <c r="D73" s="49" t="s">
        <v>148</v>
      </c>
      <c r="E73" s="50">
        <v>500</v>
      </c>
      <c r="F73" s="16"/>
      <c r="G73" s="23"/>
      <c r="H73" s="39" t="s">
        <v>122</v>
      </c>
      <c r="I73" s="37"/>
    </row>
    <row r="74" spans="1:9" ht="46.5" x14ac:dyDescent="0.25">
      <c r="A74" s="84" t="s">
        <v>150</v>
      </c>
      <c r="B74" s="45" t="s">
        <v>151</v>
      </c>
      <c r="C74" s="46"/>
      <c r="D74" s="47"/>
      <c r="E74" s="48"/>
      <c r="F74" s="16"/>
      <c r="G74" s="23"/>
      <c r="H74" s="20" t="s">
        <v>20</v>
      </c>
      <c r="I74" s="37"/>
    </row>
    <row r="75" spans="1:9" ht="35" x14ac:dyDescent="0.25">
      <c r="A75" s="84"/>
      <c r="B75" s="51" t="s">
        <v>152</v>
      </c>
      <c r="C75" s="52" t="s">
        <v>153</v>
      </c>
      <c r="D75" s="49" t="s">
        <v>121</v>
      </c>
      <c r="E75" s="50">
        <v>1</v>
      </c>
      <c r="F75" s="16"/>
      <c r="G75" s="23"/>
      <c r="H75" s="20" t="s">
        <v>20</v>
      </c>
      <c r="I75" s="21"/>
    </row>
    <row r="76" spans="1:9" ht="35" x14ac:dyDescent="0.25">
      <c r="A76" s="84"/>
      <c r="B76" s="51" t="s">
        <v>154</v>
      </c>
      <c r="C76" s="52" t="s">
        <v>155</v>
      </c>
      <c r="D76" s="49" t="s">
        <v>121</v>
      </c>
      <c r="E76" s="50">
        <v>22</v>
      </c>
      <c r="F76" s="16"/>
      <c r="G76" s="23"/>
      <c r="H76" s="20" t="s">
        <v>20</v>
      </c>
      <c r="I76" s="21"/>
    </row>
    <row r="77" spans="1:9" ht="34.5" x14ac:dyDescent="0.25">
      <c r="A77" s="84"/>
      <c r="B77" s="51" t="s">
        <v>156</v>
      </c>
      <c r="C77" s="52" t="s">
        <v>157</v>
      </c>
      <c r="D77" s="49" t="s">
        <v>121</v>
      </c>
      <c r="E77" s="50">
        <v>4</v>
      </c>
      <c r="F77" s="16"/>
      <c r="G77" s="23"/>
      <c r="H77" s="20" t="s">
        <v>20</v>
      </c>
      <c r="I77" s="21"/>
    </row>
    <row r="78" spans="1:9" ht="34.5" x14ac:dyDescent="0.25">
      <c r="A78" s="84"/>
      <c r="B78" s="51" t="s">
        <v>158</v>
      </c>
      <c r="C78" s="52" t="s">
        <v>159</v>
      </c>
      <c r="D78" s="49" t="s">
        <v>121</v>
      </c>
      <c r="E78" s="50">
        <v>1</v>
      </c>
      <c r="F78" s="16"/>
      <c r="G78" s="23"/>
      <c r="H78" s="20" t="s">
        <v>20</v>
      </c>
      <c r="I78" s="21"/>
    </row>
    <row r="79" spans="1:9" ht="80.5" x14ac:dyDescent="0.25">
      <c r="A79" s="84"/>
      <c r="B79" s="51" t="s">
        <v>160</v>
      </c>
      <c r="C79" s="52" t="s">
        <v>161</v>
      </c>
      <c r="D79" s="49" t="s">
        <v>121</v>
      </c>
      <c r="E79" s="50">
        <v>4</v>
      </c>
      <c r="F79" s="16"/>
      <c r="G79" s="23"/>
      <c r="H79" s="20" t="s">
        <v>20</v>
      </c>
      <c r="I79" s="21"/>
    </row>
    <row r="80" spans="1:9" ht="80.5" x14ac:dyDescent="0.25">
      <c r="A80" s="84"/>
      <c r="B80" s="51" t="s">
        <v>162</v>
      </c>
      <c r="C80" s="52" t="s">
        <v>163</v>
      </c>
      <c r="D80" s="49" t="s">
        <v>121</v>
      </c>
      <c r="E80" s="50">
        <v>2</v>
      </c>
      <c r="F80" s="16"/>
      <c r="G80" s="23"/>
      <c r="H80" s="20" t="s">
        <v>20</v>
      </c>
      <c r="I80" s="21"/>
    </row>
    <row r="81" spans="1:9" ht="26.5" x14ac:dyDescent="0.25">
      <c r="A81" s="84"/>
      <c r="B81" s="51" t="s">
        <v>164</v>
      </c>
      <c r="C81" s="52" t="s">
        <v>165</v>
      </c>
      <c r="D81" s="49" t="s">
        <v>166</v>
      </c>
      <c r="E81" s="50">
        <v>700</v>
      </c>
      <c r="F81" s="16"/>
      <c r="G81" s="23"/>
      <c r="H81" s="20" t="s">
        <v>20</v>
      </c>
      <c r="I81" s="21"/>
    </row>
    <row r="82" spans="1:9" ht="26.5" x14ac:dyDescent="0.25">
      <c r="A82" s="84"/>
      <c r="B82" s="51" t="s">
        <v>167</v>
      </c>
      <c r="C82" s="52" t="s">
        <v>168</v>
      </c>
      <c r="D82" s="49" t="s">
        <v>166</v>
      </c>
      <c r="E82" s="50">
        <v>700</v>
      </c>
      <c r="F82" s="16"/>
      <c r="G82" s="23"/>
      <c r="H82" s="20" t="s">
        <v>20</v>
      </c>
      <c r="I82" s="21"/>
    </row>
    <row r="83" spans="1:9" ht="46.5" x14ac:dyDescent="0.25">
      <c r="A83" s="84" t="s">
        <v>169</v>
      </c>
      <c r="B83" s="45" t="s">
        <v>170</v>
      </c>
      <c r="C83" s="46"/>
      <c r="D83" s="47"/>
      <c r="E83" s="48"/>
      <c r="F83" s="16"/>
      <c r="G83" s="23"/>
      <c r="H83" s="20"/>
      <c r="I83" s="21"/>
    </row>
    <row r="84" spans="1:9" ht="184" x14ac:dyDescent="0.25">
      <c r="A84" s="84"/>
      <c r="B84" s="51" t="s">
        <v>171</v>
      </c>
      <c r="C84" s="52" t="s">
        <v>172</v>
      </c>
      <c r="D84" s="49" t="s">
        <v>121</v>
      </c>
      <c r="E84" s="50">
        <v>2</v>
      </c>
      <c r="F84" s="16"/>
      <c r="G84" s="23"/>
      <c r="H84" s="39" t="s">
        <v>122</v>
      </c>
      <c r="I84" s="21"/>
    </row>
    <row r="85" spans="1:9" ht="57.5" x14ac:dyDescent="0.25">
      <c r="A85" s="84"/>
      <c r="B85" s="51" t="s">
        <v>173</v>
      </c>
      <c r="C85" s="52" t="s">
        <v>174</v>
      </c>
      <c r="D85" s="49" t="s">
        <v>121</v>
      </c>
      <c r="E85" s="50">
        <v>2</v>
      </c>
      <c r="F85" s="16"/>
      <c r="G85" s="23"/>
      <c r="H85" s="39" t="s">
        <v>122</v>
      </c>
      <c r="I85" s="21"/>
    </row>
    <row r="86" spans="1:9" ht="35" x14ac:dyDescent="0.25">
      <c r="A86" s="84" t="s">
        <v>175</v>
      </c>
      <c r="B86" s="45" t="s">
        <v>176</v>
      </c>
      <c r="C86" s="46"/>
      <c r="D86" s="47"/>
      <c r="E86" s="48"/>
      <c r="F86" s="16"/>
      <c r="G86" s="23"/>
      <c r="H86" s="39" t="s">
        <v>122</v>
      </c>
      <c r="I86" s="21"/>
    </row>
    <row r="87" spans="1:9" ht="26.5" x14ac:dyDescent="0.25">
      <c r="A87" s="84"/>
      <c r="B87" s="53" t="s">
        <v>177</v>
      </c>
      <c r="C87" s="52" t="s">
        <v>178</v>
      </c>
      <c r="D87" s="49" t="s">
        <v>148</v>
      </c>
      <c r="E87" s="50">
        <v>400</v>
      </c>
      <c r="F87" s="16"/>
      <c r="G87" s="23"/>
      <c r="H87" s="39" t="s">
        <v>122</v>
      </c>
      <c r="I87" s="21"/>
    </row>
    <row r="88" spans="1:9" ht="26.5" x14ac:dyDescent="0.25">
      <c r="A88" s="84"/>
      <c r="B88" s="53"/>
      <c r="C88" s="52" t="s">
        <v>179</v>
      </c>
      <c r="D88" s="49" t="s">
        <v>148</v>
      </c>
      <c r="E88" s="50">
        <v>1800</v>
      </c>
      <c r="F88" s="16"/>
      <c r="G88" s="23"/>
      <c r="H88" s="39" t="s">
        <v>122</v>
      </c>
      <c r="I88" s="21"/>
    </row>
    <row r="89" spans="1:9" ht="13.5" customHeight="1" x14ac:dyDescent="0.25">
      <c r="A89" s="84"/>
      <c r="B89" s="53"/>
      <c r="C89" s="52" t="s">
        <v>180</v>
      </c>
      <c r="D89" s="49" t="s">
        <v>148</v>
      </c>
      <c r="E89" s="50">
        <v>4000</v>
      </c>
      <c r="F89" s="16"/>
      <c r="G89" s="23"/>
      <c r="H89" s="39" t="s">
        <v>122</v>
      </c>
      <c r="I89" s="21"/>
    </row>
    <row r="90" spans="1:9" ht="26.5" x14ac:dyDescent="0.25">
      <c r="A90" s="84"/>
      <c r="B90" s="53"/>
      <c r="C90" s="52" t="s">
        <v>181</v>
      </c>
      <c r="D90" s="49" t="s">
        <v>148</v>
      </c>
      <c r="E90" s="50">
        <v>700</v>
      </c>
      <c r="F90" s="16"/>
      <c r="G90" s="23"/>
      <c r="H90" s="39" t="s">
        <v>122</v>
      </c>
      <c r="I90" s="21"/>
    </row>
    <row r="91" spans="1:9" ht="34.5" x14ac:dyDescent="0.25">
      <c r="A91" s="84"/>
      <c r="B91" s="53" t="s">
        <v>182</v>
      </c>
      <c r="C91" s="52" t="s">
        <v>183</v>
      </c>
      <c r="D91" s="49" t="s">
        <v>148</v>
      </c>
      <c r="E91" s="50">
        <v>700</v>
      </c>
      <c r="F91" s="16"/>
      <c r="G91" s="23"/>
      <c r="H91" s="39" t="s">
        <v>122</v>
      </c>
      <c r="I91" s="21"/>
    </row>
    <row r="92" spans="1:9" ht="13.5" customHeight="1" x14ac:dyDescent="0.25">
      <c r="A92" s="84"/>
      <c r="B92" s="53"/>
      <c r="C92" s="52" t="s">
        <v>184</v>
      </c>
      <c r="D92" s="49" t="s">
        <v>148</v>
      </c>
      <c r="E92" s="50">
        <v>600</v>
      </c>
      <c r="F92" s="16"/>
      <c r="G92" s="23"/>
      <c r="H92" s="39" t="s">
        <v>122</v>
      </c>
      <c r="I92" s="21"/>
    </row>
    <row r="93" spans="1:9" ht="26.5" x14ac:dyDescent="0.25">
      <c r="A93" s="84"/>
      <c r="B93" s="54" t="s">
        <v>185</v>
      </c>
      <c r="C93" s="52" t="s">
        <v>186</v>
      </c>
      <c r="D93" s="49" t="s">
        <v>127</v>
      </c>
      <c r="E93" s="50">
        <v>1</v>
      </c>
      <c r="F93" s="16"/>
      <c r="G93" s="23"/>
      <c r="H93" s="39" t="s">
        <v>122</v>
      </c>
      <c r="I93" s="21"/>
    </row>
    <row r="94" spans="1:9" ht="35" x14ac:dyDescent="0.25">
      <c r="A94" s="84" t="s">
        <v>187</v>
      </c>
      <c r="B94" s="45" t="s">
        <v>188</v>
      </c>
      <c r="C94" s="46"/>
      <c r="D94" s="47"/>
      <c r="E94" s="48"/>
      <c r="F94" s="16"/>
      <c r="G94" s="23"/>
      <c r="H94" s="20"/>
      <c r="I94" s="21"/>
    </row>
    <row r="95" spans="1:9" ht="26.5" x14ac:dyDescent="0.25">
      <c r="A95" s="84"/>
      <c r="B95" s="51" t="s">
        <v>189</v>
      </c>
      <c r="C95" s="52" t="s">
        <v>190</v>
      </c>
      <c r="D95" s="49" t="s">
        <v>121</v>
      </c>
      <c r="E95" s="50">
        <v>1</v>
      </c>
      <c r="F95" s="16"/>
      <c r="G95" s="23"/>
      <c r="H95" s="39" t="s">
        <v>122</v>
      </c>
      <c r="I95" s="21"/>
    </row>
    <row r="96" spans="1:9" ht="57.5" x14ac:dyDescent="0.25">
      <c r="A96" s="84"/>
      <c r="B96" s="51" t="s">
        <v>191</v>
      </c>
      <c r="C96" s="52" t="s">
        <v>192</v>
      </c>
      <c r="D96" s="49" t="s">
        <v>193</v>
      </c>
      <c r="E96" s="50">
        <v>8</v>
      </c>
      <c r="F96" s="16"/>
      <c r="G96" s="23"/>
      <c r="H96" s="39" t="s">
        <v>122</v>
      </c>
      <c r="I96" s="21"/>
    </row>
    <row r="97" spans="1:9" ht="26.5" x14ac:dyDescent="0.25">
      <c r="A97" s="84"/>
      <c r="B97" s="51" t="s">
        <v>194</v>
      </c>
      <c r="C97" s="52"/>
      <c r="D97" s="49" t="s">
        <v>193</v>
      </c>
      <c r="E97" s="50">
        <v>15</v>
      </c>
      <c r="F97" s="16"/>
      <c r="G97" s="23"/>
      <c r="H97" s="39" t="s">
        <v>122</v>
      </c>
      <c r="I97" s="21"/>
    </row>
    <row r="98" spans="1:9" ht="26.5" x14ac:dyDescent="0.25">
      <c r="A98" s="84"/>
      <c r="B98" s="51" t="s">
        <v>195</v>
      </c>
      <c r="C98" s="52"/>
      <c r="D98" s="49" t="s">
        <v>193</v>
      </c>
      <c r="E98" s="50">
        <v>1</v>
      </c>
      <c r="F98" s="16"/>
      <c r="G98" s="23"/>
      <c r="H98" s="39" t="s">
        <v>122</v>
      </c>
      <c r="I98" s="21"/>
    </row>
    <row r="99" spans="1:9" ht="26.5" x14ac:dyDescent="0.25">
      <c r="A99" s="84"/>
      <c r="B99" s="51" t="s">
        <v>196</v>
      </c>
      <c r="C99" s="52" t="s">
        <v>126</v>
      </c>
      <c r="D99" s="49" t="s">
        <v>127</v>
      </c>
      <c r="E99" s="50">
        <v>1</v>
      </c>
      <c r="F99" s="16"/>
      <c r="G99" s="23"/>
      <c r="H99" s="39" t="s">
        <v>122</v>
      </c>
      <c r="I99" s="21"/>
    </row>
    <row r="100" spans="1:9" ht="24" x14ac:dyDescent="0.25">
      <c r="A100" s="84">
        <v>2</v>
      </c>
      <c r="B100" s="12" t="s">
        <v>197</v>
      </c>
      <c r="C100" s="13"/>
      <c r="D100" s="11"/>
      <c r="E100" s="15"/>
      <c r="F100" s="16"/>
      <c r="G100" s="23"/>
      <c r="H100" s="20"/>
      <c r="I100" s="21"/>
    </row>
    <row r="101" spans="1:9" ht="17" customHeight="1" x14ac:dyDescent="0.25">
      <c r="A101" s="84" t="s">
        <v>15</v>
      </c>
      <c r="B101" s="18" t="s">
        <v>16</v>
      </c>
      <c r="C101" s="13"/>
      <c r="D101" s="14" t="s">
        <v>12</v>
      </c>
      <c r="E101" s="15"/>
      <c r="F101" s="16"/>
      <c r="G101" s="23"/>
      <c r="H101" s="20"/>
      <c r="I101" s="21"/>
    </row>
    <row r="102" spans="1:9" ht="80.5" x14ac:dyDescent="0.25">
      <c r="A102" s="84"/>
      <c r="B102" s="12" t="s">
        <v>17</v>
      </c>
      <c r="C102" s="22" t="s">
        <v>18</v>
      </c>
      <c r="D102" s="14" t="s">
        <v>19</v>
      </c>
      <c r="E102" s="15">
        <f>6.5*6*1.075</f>
        <v>41.924999999999997</v>
      </c>
      <c r="F102" s="16"/>
      <c r="G102" s="23"/>
      <c r="H102" s="20" t="s">
        <v>20</v>
      </c>
      <c r="I102" s="21"/>
    </row>
    <row r="103" spans="1:9" ht="80.5" x14ac:dyDescent="0.25">
      <c r="A103" s="84"/>
      <c r="B103" s="18" t="s">
        <v>21</v>
      </c>
      <c r="C103" s="24" t="s">
        <v>198</v>
      </c>
      <c r="D103" s="14" t="s">
        <v>19</v>
      </c>
      <c r="E103" s="15">
        <f>E102-E104-E105-E106</f>
        <v>30.298590000000001</v>
      </c>
      <c r="F103" s="16"/>
      <c r="G103" s="23"/>
      <c r="H103" s="20" t="s">
        <v>20</v>
      </c>
      <c r="I103" s="21"/>
    </row>
    <row r="104" spans="1:9" ht="69" x14ac:dyDescent="0.25">
      <c r="A104" s="84"/>
      <c r="B104" s="18" t="s">
        <v>23</v>
      </c>
      <c r="C104" s="24" t="s">
        <v>199</v>
      </c>
      <c r="D104" s="14" t="s">
        <v>19</v>
      </c>
      <c r="E104" s="15">
        <f>((5.1+4.1)*2+2.015+1.965)*0.9*0.075</f>
        <v>1.51065</v>
      </c>
      <c r="F104" s="16"/>
      <c r="G104" s="23"/>
      <c r="H104" s="20" t="s">
        <v>20</v>
      </c>
      <c r="I104" s="21"/>
    </row>
    <row r="105" spans="1:9" ht="103.5" x14ac:dyDescent="0.25">
      <c r="A105" s="84"/>
      <c r="B105" s="12" t="s">
        <v>25</v>
      </c>
      <c r="C105" s="24" t="s">
        <v>26</v>
      </c>
      <c r="D105" s="14" t="s">
        <v>19</v>
      </c>
      <c r="E105" s="15">
        <f>((5.1+4.1)*2+2.015+1.965)*0.7*0.3</f>
        <v>4.6997999999999998</v>
      </c>
      <c r="F105" s="16"/>
      <c r="G105" s="23"/>
      <c r="H105" s="20" t="s">
        <v>20</v>
      </c>
      <c r="I105" s="21"/>
    </row>
    <row r="106" spans="1:9" ht="41.15" customHeight="1" x14ac:dyDescent="0.25">
      <c r="A106" s="84"/>
      <c r="B106" s="12" t="s">
        <v>27</v>
      </c>
      <c r="C106" s="24" t="s">
        <v>200</v>
      </c>
      <c r="D106" s="14" t="s">
        <v>19</v>
      </c>
      <c r="E106" s="15">
        <f>((5.1+4.1)*2+2.015+1.965)*1.1*0.22</f>
        <v>5.4159600000000001</v>
      </c>
      <c r="F106" s="16"/>
      <c r="G106" s="23"/>
      <c r="H106" s="25" t="s">
        <v>20</v>
      </c>
      <c r="I106" s="21"/>
    </row>
    <row r="107" spans="1:9" ht="30" customHeight="1" x14ac:dyDescent="0.25">
      <c r="A107" s="84"/>
      <c r="B107" s="12" t="s">
        <v>50</v>
      </c>
      <c r="C107" s="13" t="s">
        <v>51</v>
      </c>
      <c r="D107" s="14" t="s">
        <v>19</v>
      </c>
      <c r="E107" s="15">
        <f>0.23*0.3*5</f>
        <v>0.34499999999999997</v>
      </c>
      <c r="F107" s="16"/>
      <c r="G107" s="23"/>
      <c r="H107" s="20" t="s">
        <v>20</v>
      </c>
      <c r="I107" s="21"/>
    </row>
    <row r="108" spans="1:9" ht="80.5" x14ac:dyDescent="0.25">
      <c r="A108" s="84"/>
      <c r="B108" s="12" t="s">
        <v>44</v>
      </c>
      <c r="C108" s="13" t="s">
        <v>201</v>
      </c>
      <c r="D108" s="14" t="s">
        <v>34</v>
      </c>
      <c r="E108" s="15">
        <f>4.1*5.1</f>
        <v>20.91</v>
      </c>
      <c r="F108" s="16"/>
      <c r="G108" s="23"/>
      <c r="H108" s="20" t="s">
        <v>20</v>
      </c>
      <c r="I108" s="21"/>
    </row>
    <row r="109" spans="1:9" ht="26.15" customHeight="1" x14ac:dyDescent="0.25">
      <c r="A109" s="84"/>
      <c r="B109" s="72" t="s">
        <v>202</v>
      </c>
      <c r="C109" s="26" t="s">
        <v>17</v>
      </c>
      <c r="D109" s="14" t="s">
        <v>19</v>
      </c>
      <c r="E109" s="15">
        <f>2*2*0.6</f>
        <v>2.4</v>
      </c>
      <c r="F109" s="16"/>
      <c r="G109" s="23"/>
      <c r="H109" s="25" t="s">
        <v>20</v>
      </c>
      <c r="I109" s="21"/>
    </row>
    <row r="110" spans="1:9" ht="26.15" customHeight="1" x14ac:dyDescent="0.25">
      <c r="A110" s="84"/>
      <c r="B110" s="73"/>
      <c r="C110" s="18" t="s">
        <v>21</v>
      </c>
      <c r="D110" s="14" t="s">
        <v>19</v>
      </c>
      <c r="E110" s="15">
        <f>E109-E111-E112</f>
        <v>1.4258725000000001</v>
      </c>
      <c r="F110" s="16"/>
      <c r="G110" s="23"/>
      <c r="H110" s="25" t="s">
        <v>20</v>
      </c>
      <c r="I110" s="21"/>
    </row>
    <row r="111" spans="1:9" ht="26.15" customHeight="1" x14ac:dyDescent="0.25">
      <c r="A111" s="84"/>
      <c r="B111" s="73"/>
      <c r="C111" s="12" t="s">
        <v>30</v>
      </c>
      <c r="D111" s="14" t="s">
        <v>19</v>
      </c>
      <c r="E111" s="15">
        <f>1.99*1.99*0.075</f>
        <v>0.29700749999999998</v>
      </c>
      <c r="F111" s="16"/>
      <c r="G111" s="23"/>
      <c r="H111" s="25" t="s">
        <v>20</v>
      </c>
      <c r="I111" s="21"/>
    </row>
    <row r="112" spans="1:9" ht="26.15" customHeight="1" x14ac:dyDescent="0.25">
      <c r="A112" s="84"/>
      <c r="B112" s="73"/>
      <c r="C112" s="24" t="s">
        <v>31</v>
      </c>
      <c r="D112" s="14" t="s">
        <v>19</v>
      </c>
      <c r="E112" s="15">
        <f>1.84*1.84*0.2</f>
        <v>0.67712000000000006</v>
      </c>
      <c r="F112" s="16"/>
      <c r="G112" s="23"/>
      <c r="H112" s="25" t="s">
        <v>20</v>
      </c>
      <c r="I112" s="21"/>
    </row>
    <row r="113" spans="1:9" ht="27" customHeight="1" x14ac:dyDescent="0.25">
      <c r="A113" s="84"/>
      <c r="B113" s="73"/>
      <c r="C113" s="24" t="s">
        <v>32</v>
      </c>
      <c r="D113" s="14" t="s">
        <v>19</v>
      </c>
      <c r="E113" s="15">
        <f>0.22*1.5*1.3*2</f>
        <v>0.85799999999999998</v>
      </c>
      <c r="F113" s="16"/>
      <c r="G113" s="23"/>
      <c r="H113" s="25" t="s">
        <v>20</v>
      </c>
      <c r="I113" s="21"/>
    </row>
    <row r="114" spans="1:9" ht="32.15" customHeight="1" x14ac:dyDescent="0.25">
      <c r="A114" s="84"/>
      <c r="B114" s="74"/>
      <c r="C114" s="24" t="s">
        <v>203</v>
      </c>
      <c r="D114" s="14" t="s">
        <v>19</v>
      </c>
      <c r="E114" s="15">
        <f>1.54*1.5*0.15</f>
        <v>0.34649999999999997</v>
      </c>
      <c r="F114" s="16"/>
      <c r="G114" s="23"/>
      <c r="H114" s="25" t="s">
        <v>20</v>
      </c>
      <c r="I114" s="21"/>
    </row>
    <row r="115" spans="1:9" ht="26.5" x14ac:dyDescent="0.25">
      <c r="A115" s="88"/>
      <c r="B115" s="31" t="s">
        <v>204</v>
      </c>
      <c r="C115" s="32" t="s">
        <v>205</v>
      </c>
      <c r="D115" s="33"/>
      <c r="E115" s="34">
        <v>1</v>
      </c>
      <c r="F115" s="35"/>
      <c r="G115" s="36"/>
      <c r="H115" s="25" t="s">
        <v>20</v>
      </c>
      <c r="I115" s="37"/>
    </row>
    <row r="116" spans="1:9" ht="48" customHeight="1" x14ac:dyDescent="0.25">
      <c r="A116" s="84"/>
      <c r="B116" s="12" t="s">
        <v>54</v>
      </c>
      <c r="C116" s="13" t="s">
        <v>55</v>
      </c>
      <c r="D116" s="14" t="s">
        <v>34</v>
      </c>
      <c r="E116" s="15">
        <f>10*2*0.75+8</f>
        <v>23</v>
      </c>
      <c r="F116" s="16"/>
      <c r="G116" s="23"/>
      <c r="H116" s="20" t="s">
        <v>20</v>
      </c>
      <c r="I116" s="21"/>
    </row>
    <row r="117" spans="1:9" ht="35.5" x14ac:dyDescent="0.25">
      <c r="A117" s="84"/>
      <c r="B117" s="12" t="s">
        <v>206</v>
      </c>
      <c r="C117" s="13" t="s">
        <v>53</v>
      </c>
      <c r="D117" s="14" t="s">
        <v>34</v>
      </c>
      <c r="E117" s="15">
        <f>(4.1+5.1)*2*0.6</f>
        <v>11.04</v>
      </c>
      <c r="F117" s="16"/>
      <c r="G117" s="23"/>
      <c r="H117" s="20" t="s">
        <v>20</v>
      </c>
      <c r="I117" s="21"/>
    </row>
    <row r="118" spans="1:9" ht="57.5" x14ac:dyDescent="0.25">
      <c r="A118" s="84"/>
      <c r="B118" s="12" t="s">
        <v>57</v>
      </c>
      <c r="C118" s="13" t="s">
        <v>58</v>
      </c>
      <c r="D118" s="14" t="s">
        <v>34</v>
      </c>
      <c r="E118" s="15">
        <f>E108</f>
        <v>20.91</v>
      </c>
      <c r="F118" s="16"/>
      <c r="G118" s="23"/>
      <c r="H118" s="20" t="s">
        <v>20</v>
      </c>
      <c r="I118" s="21"/>
    </row>
    <row r="119" spans="1:9" ht="26.5" x14ac:dyDescent="0.25">
      <c r="A119" s="84"/>
      <c r="B119" s="12" t="s">
        <v>59</v>
      </c>
      <c r="C119" s="13" t="s">
        <v>60</v>
      </c>
      <c r="D119" s="14" t="s">
        <v>61</v>
      </c>
      <c r="E119" s="15">
        <f>(4.1+5.1)*2</f>
        <v>18.399999999999999</v>
      </c>
      <c r="F119" s="16"/>
      <c r="G119" s="23"/>
      <c r="H119" s="20" t="s">
        <v>20</v>
      </c>
      <c r="I119" s="21"/>
    </row>
    <row r="120" spans="1:9" ht="35" x14ac:dyDescent="0.25">
      <c r="A120" s="84"/>
      <c r="B120" s="12" t="s">
        <v>64</v>
      </c>
      <c r="C120" s="28" t="s">
        <v>65</v>
      </c>
      <c r="D120" s="14" t="s">
        <v>34</v>
      </c>
      <c r="E120" s="15">
        <f>E118</f>
        <v>20.91</v>
      </c>
      <c r="F120" s="16"/>
      <c r="G120" s="23"/>
      <c r="H120" s="20" t="s">
        <v>20</v>
      </c>
      <c r="I120" s="21"/>
    </row>
    <row r="121" spans="1:9" ht="26.5" x14ac:dyDescent="0.25">
      <c r="A121" s="84"/>
      <c r="B121" s="26" t="s">
        <v>66</v>
      </c>
      <c r="C121" s="24" t="s">
        <v>67</v>
      </c>
      <c r="D121" s="14" t="s">
        <v>34</v>
      </c>
      <c r="E121" s="15">
        <f>(4.1+0.22+1.2)*(5.1+0.22+1.2)/0.939</f>
        <v>38.328434504792298</v>
      </c>
      <c r="F121" s="16"/>
      <c r="G121" s="23"/>
      <c r="H121" s="20" t="s">
        <v>20</v>
      </c>
      <c r="I121" s="21"/>
    </row>
    <row r="122" spans="1:9" ht="26.5" x14ac:dyDescent="0.25">
      <c r="A122" s="84"/>
      <c r="B122" s="26" t="s">
        <v>68</v>
      </c>
      <c r="C122" s="24" t="s">
        <v>69</v>
      </c>
      <c r="D122" s="14" t="s">
        <v>34</v>
      </c>
      <c r="E122" s="15">
        <f>5*5*0.3</f>
        <v>7.5</v>
      </c>
      <c r="F122" s="16"/>
      <c r="G122" s="23"/>
      <c r="H122" s="20" t="s">
        <v>20</v>
      </c>
      <c r="I122" s="21"/>
    </row>
    <row r="123" spans="1:9" ht="69" x14ac:dyDescent="0.25">
      <c r="A123" s="84"/>
      <c r="B123" s="18" t="s">
        <v>70</v>
      </c>
      <c r="C123" s="24" t="s">
        <v>71</v>
      </c>
      <c r="D123" s="29" t="s">
        <v>72</v>
      </c>
      <c r="E123" s="15">
        <f>(4.1+5.1)*2*3.5*0.22+4.33</f>
        <v>18.498000000000001</v>
      </c>
      <c r="F123" s="16"/>
      <c r="G123" s="23"/>
      <c r="H123" s="20" t="s">
        <v>20</v>
      </c>
      <c r="I123" s="21"/>
    </row>
    <row r="124" spans="1:9" ht="35" x14ac:dyDescent="0.25">
      <c r="A124" s="84"/>
      <c r="B124" s="18" t="s">
        <v>207</v>
      </c>
      <c r="C124" s="24" t="s">
        <v>74</v>
      </c>
      <c r="D124" s="29" t="s">
        <v>72</v>
      </c>
      <c r="E124" s="15">
        <f>(1.85+1.91)*3.5*0.1</f>
        <v>1.3160000000000001</v>
      </c>
      <c r="F124" s="16"/>
      <c r="G124" s="23"/>
      <c r="H124" s="20" t="s">
        <v>20</v>
      </c>
      <c r="I124" s="21"/>
    </row>
    <row r="125" spans="1:9" ht="35.5" x14ac:dyDescent="0.25">
      <c r="A125" s="84"/>
      <c r="B125" s="12" t="s">
        <v>208</v>
      </c>
      <c r="C125" s="24" t="s">
        <v>209</v>
      </c>
      <c r="D125" s="14" t="s">
        <v>34</v>
      </c>
      <c r="E125" s="15">
        <f>((4.1+5.1)*2*3.5+4.33)-E128-E129</f>
        <v>59.685000000000002</v>
      </c>
      <c r="F125" s="16"/>
      <c r="G125" s="23"/>
      <c r="H125" s="20" t="s">
        <v>20</v>
      </c>
      <c r="I125" s="21"/>
    </row>
    <row r="126" spans="1:9" ht="26.5" x14ac:dyDescent="0.25">
      <c r="A126" s="84"/>
      <c r="B126" s="12" t="s">
        <v>79</v>
      </c>
      <c r="C126" s="24" t="s">
        <v>210</v>
      </c>
      <c r="D126" s="14" t="s">
        <v>34</v>
      </c>
      <c r="E126" s="15">
        <f>((5.1+4.1)*3.5*2+(1.91+1.85)*1.4*2)</f>
        <v>74.927999999999997</v>
      </c>
      <c r="F126" s="16"/>
      <c r="G126" s="23"/>
      <c r="H126" s="20" t="s">
        <v>20</v>
      </c>
      <c r="I126" s="21"/>
    </row>
    <row r="127" spans="1:9" ht="46" x14ac:dyDescent="0.25">
      <c r="A127" s="84"/>
      <c r="B127" s="12" t="s">
        <v>211</v>
      </c>
      <c r="C127" s="24" t="s">
        <v>212</v>
      </c>
      <c r="D127" s="14" t="s">
        <v>34</v>
      </c>
      <c r="E127" s="15">
        <f>(1.91+1.85)*2*2.1</f>
        <v>15.792</v>
      </c>
      <c r="F127" s="16"/>
      <c r="G127" s="23"/>
      <c r="H127" s="20" t="s">
        <v>20</v>
      </c>
      <c r="I127" s="21"/>
    </row>
    <row r="128" spans="1:9" ht="46" x14ac:dyDescent="0.25">
      <c r="A128" s="84"/>
      <c r="B128" s="18" t="s">
        <v>213</v>
      </c>
      <c r="C128" s="22" t="s">
        <v>82</v>
      </c>
      <c r="D128" s="14" t="s">
        <v>34</v>
      </c>
      <c r="E128" s="15">
        <f>1.8*1.2*3+0.6*0.6</f>
        <v>6.84</v>
      </c>
      <c r="F128" s="16"/>
      <c r="G128" s="23"/>
      <c r="H128" s="20" t="s">
        <v>20</v>
      </c>
      <c r="I128" s="21"/>
    </row>
    <row r="129" spans="1:9" ht="46" x14ac:dyDescent="0.25">
      <c r="A129" s="84"/>
      <c r="B129" s="12" t="s">
        <v>214</v>
      </c>
      <c r="C129" s="22" t="s">
        <v>88</v>
      </c>
      <c r="D129" s="14" t="s">
        <v>34</v>
      </c>
      <c r="E129" s="15">
        <f>2.1*1.05</f>
        <v>2.2050000000000001</v>
      </c>
      <c r="F129" s="16"/>
      <c r="G129" s="23"/>
      <c r="H129" s="20" t="s">
        <v>20</v>
      </c>
      <c r="I129" s="21"/>
    </row>
    <row r="130" spans="1:9" ht="46" x14ac:dyDescent="0.25">
      <c r="A130" s="84"/>
      <c r="B130" s="12" t="s">
        <v>215</v>
      </c>
      <c r="C130" s="22" t="s">
        <v>88</v>
      </c>
      <c r="D130" s="14" t="s">
        <v>34</v>
      </c>
      <c r="E130" s="15">
        <f>2.1*0.75</f>
        <v>1.575</v>
      </c>
      <c r="F130" s="16"/>
      <c r="G130" s="23"/>
      <c r="H130" s="20" t="s">
        <v>20</v>
      </c>
      <c r="I130" s="21"/>
    </row>
    <row r="131" spans="1:9" ht="46.5" x14ac:dyDescent="0.25">
      <c r="A131" s="84" t="s">
        <v>216</v>
      </c>
      <c r="B131" s="18" t="s">
        <v>217</v>
      </c>
      <c r="C131" s="13"/>
      <c r="D131" s="14" t="s">
        <v>12</v>
      </c>
      <c r="E131" s="15"/>
      <c r="F131" s="16"/>
      <c r="G131" s="23"/>
      <c r="H131" s="20" t="s">
        <v>20</v>
      </c>
      <c r="I131" s="21"/>
    </row>
    <row r="132" spans="1:9" ht="138" x14ac:dyDescent="0.25">
      <c r="A132" s="84"/>
      <c r="B132" s="12" t="s">
        <v>104</v>
      </c>
      <c r="C132" s="24" t="s">
        <v>218</v>
      </c>
      <c r="D132" s="14" t="s">
        <v>106</v>
      </c>
      <c r="E132" s="41" t="s">
        <v>219</v>
      </c>
      <c r="F132" s="16"/>
      <c r="G132" s="23"/>
      <c r="H132" s="20" t="s">
        <v>20</v>
      </c>
      <c r="I132" s="21"/>
    </row>
    <row r="133" spans="1:9" ht="80.5" x14ac:dyDescent="0.25">
      <c r="A133" s="84"/>
      <c r="B133" s="12" t="s">
        <v>109</v>
      </c>
      <c r="C133" s="38" t="s">
        <v>220</v>
      </c>
      <c r="D133" s="14" t="s">
        <v>106</v>
      </c>
      <c r="E133" s="41" t="s">
        <v>221</v>
      </c>
      <c r="F133" s="16"/>
      <c r="G133" s="23"/>
      <c r="H133" s="20" t="s">
        <v>20</v>
      </c>
      <c r="I133" s="21"/>
    </row>
    <row r="134" spans="1:9" ht="172.5" x14ac:dyDescent="0.25">
      <c r="A134" s="84"/>
      <c r="B134" s="12" t="s">
        <v>112</v>
      </c>
      <c r="C134" s="44" t="s">
        <v>222</v>
      </c>
      <c r="D134" s="14" t="s">
        <v>106</v>
      </c>
      <c r="E134" s="15" t="s">
        <v>223</v>
      </c>
      <c r="F134" s="16"/>
      <c r="G134" s="23"/>
      <c r="H134" s="20" t="s">
        <v>20</v>
      </c>
      <c r="I134" s="21"/>
    </row>
    <row r="135" spans="1:9" ht="69" x14ac:dyDescent="0.25">
      <c r="A135" s="84"/>
      <c r="B135" s="12" t="s">
        <v>115</v>
      </c>
      <c r="C135" s="44" t="s">
        <v>116</v>
      </c>
      <c r="D135" s="14" t="s">
        <v>106</v>
      </c>
      <c r="E135" s="15" t="s">
        <v>224</v>
      </c>
      <c r="F135" s="16"/>
      <c r="G135" s="23"/>
      <c r="H135" s="20" t="s">
        <v>20</v>
      </c>
      <c r="I135" s="21"/>
    </row>
    <row r="136" spans="1:9" ht="33.4" customHeight="1" x14ac:dyDescent="0.25">
      <c r="A136" s="89"/>
      <c r="B136" s="14" t="s">
        <v>225</v>
      </c>
      <c r="C136" s="24"/>
      <c r="D136" s="14"/>
      <c r="E136" s="15"/>
      <c r="F136" s="16"/>
      <c r="G136" s="55"/>
      <c r="H136" s="20"/>
      <c r="I136" s="56"/>
    </row>
    <row r="137" spans="1:9" ht="33.4" customHeight="1" x14ac:dyDescent="0.25">
      <c r="A137" s="89"/>
      <c r="B137" s="14" t="s">
        <v>226</v>
      </c>
      <c r="C137" s="24"/>
      <c r="D137" s="14"/>
      <c r="E137" s="15"/>
      <c r="F137" s="16"/>
      <c r="G137" s="55"/>
      <c r="H137" s="20"/>
      <c r="I137" s="56"/>
    </row>
    <row r="138" spans="1:9" ht="33.4" customHeight="1" x14ac:dyDescent="0.25">
      <c r="A138" s="90"/>
      <c r="B138" s="57" t="s">
        <v>227</v>
      </c>
      <c r="C138" s="24"/>
      <c r="D138" s="57"/>
      <c r="E138" s="58"/>
      <c r="F138" s="16"/>
      <c r="G138" s="55"/>
      <c r="H138" s="59"/>
      <c r="I138" s="60"/>
    </row>
    <row r="139" spans="1:9" x14ac:dyDescent="0.25">
      <c r="B139" s="82" t="s">
        <v>228</v>
      </c>
      <c r="C139" s="83"/>
      <c r="D139" s="83"/>
      <c r="E139" s="83"/>
      <c r="F139" s="83"/>
      <c r="G139" s="83"/>
    </row>
    <row r="140" spans="1:9" x14ac:dyDescent="0.25">
      <c r="B140" s="83"/>
      <c r="C140" s="83"/>
      <c r="D140" s="83"/>
      <c r="E140" s="83"/>
      <c r="F140" s="83"/>
      <c r="G140" s="83"/>
    </row>
    <row r="141" spans="1:9" x14ac:dyDescent="0.25">
      <c r="A141" s="92"/>
      <c r="B141" s="83"/>
      <c r="C141" s="83"/>
      <c r="D141" s="83"/>
      <c r="E141" s="83"/>
      <c r="F141" s="83"/>
      <c r="G141" s="83"/>
      <c r="H141" s="10"/>
      <c r="I141" s="10"/>
    </row>
    <row r="142" spans="1:9" x14ac:dyDescent="0.25">
      <c r="A142" s="92"/>
      <c r="B142" s="83"/>
      <c r="C142" s="83"/>
      <c r="D142" s="83"/>
      <c r="E142" s="83"/>
      <c r="F142" s="83"/>
      <c r="G142" s="83"/>
      <c r="H142" s="10"/>
      <c r="I142" s="10"/>
    </row>
    <row r="143" spans="1:9" x14ac:dyDescent="0.25">
      <c r="A143" s="92"/>
      <c r="B143" s="83"/>
      <c r="C143" s="83"/>
      <c r="D143" s="83"/>
      <c r="E143" s="83"/>
      <c r="F143" s="83"/>
      <c r="G143" s="83"/>
      <c r="H143" s="10"/>
      <c r="I143" s="10"/>
    </row>
    <row r="144" spans="1:9" ht="77.150000000000006" customHeight="1" x14ac:dyDescent="0.25">
      <c r="A144" s="92"/>
      <c r="B144" s="83"/>
      <c r="C144" s="83"/>
      <c r="D144" s="83"/>
      <c r="E144" s="83"/>
      <c r="F144" s="83"/>
      <c r="G144" s="83"/>
      <c r="H144" s="10"/>
      <c r="I144" s="10"/>
    </row>
    <row r="145" spans="3:3" x14ac:dyDescent="0.25">
      <c r="C145" s="3"/>
    </row>
    <row r="146" spans="3:3" x14ac:dyDescent="0.25">
      <c r="C146" s="3"/>
    </row>
    <row r="147" spans="3:3" x14ac:dyDescent="0.25">
      <c r="C147" s="3"/>
    </row>
    <row r="148" spans="3:3" x14ac:dyDescent="0.25">
      <c r="C148" s="3"/>
    </row>
    <row r="149" spans="3:3" x14ac:dyDescent="0.25">
      <c r="C149" s="3"/>
    </row>
    <row r="150" spans="3:3" x14ac:dyDescent="0.25">
      <c r="C150" s="3"/>
    </row>
    <row r="151" spans="3:3" x14ac:dyDescent="0.25">
      <c r="C151" s="3"/>
    </row>
    <row r="152" spans="3:3" x14ac:dyDescent="0.25">
      <c r="C152" s="3"/>
    </row>
    <row r="153" spans="3:3" x14ac:dyDescent="0.25">
      <c r="C153" s="3"/>
    </row>
    <row r="154" spans="3:3" x14ac:dyDescent="0.25">
      <c r="C154" s="3"/>
    </row>
    <row r="155" spans="3:3" x14ac:dyDescent="0.25">
      <c r="C155" s="3"/>
    </row>
    <row r="156" spans="3:3" x14ac:dyDescent="0.25">
      <c r="C156" s="3"/>
    </row>
    <row r="157" spans="3:3" x14ac:dyDescent="0.25">
      <c r="C157" s="3"/>
    </row>
    <row r="158" spans="3:3" x14ac:dyDescent="0.25">
      <c r="C158" s="7"/>
    </row>
    <row r="159" spans="3:3" x14ac:dyDescent="0.25">
      <c r="C159" s="7"/>
    </row>
    <row r="160" spans="3:3" x14ac:dyDescent="0.25">
      <c r="C160" s="7"/>
    </row>
    <row r="161" spans="3:3" x14ac:dyDescent="0.25">
      <c r="C161" s="7"/>
    </row>
    <row r="162" spans="3:3" x14ac:dyDescent="0.25">
      <c r="C162" s="7"/>
    </row>
    <row r="163" spans="3:3" x14ac:dyDescent="0.25">
      <c r="C163" s="7"/>
    </row>
    <row r="164" spans="3:3" x14ac:dyDescent="0.25">
      <c r="C164" s="7"/>
    </row>
    <row r="165" spans="3:3" x14ac:dyDescent="0.25">
      <c r="C165" s="7"/>
    </row>
    <row r="166" spans="3:3" x14ac:dyDescent="0.25">
      <c r="C166" s="7"/>
    </row>
    <row r="167" spans="3:3" x14ac:dyDescent="0.25">
      <c r="C167" s="7"/>
    </row>
    <row r="168" spans="3:3" x14ac:dyDescent="0.25">
      <c r="C168" s="7"/>
    </row>
    <row r="169" spans="3:3" x14ac:dyDescent="0.25">
      <c r="C169" s="7"/>
    </row>
    <row r="170" spans="3:3" x14ac:dyDescent="0.25">
      <c r="C170" s="7"/>
    </row>
    <row r="171" spans="3:3" x14ac:dyDescent="0.25">
      <c r="C171" s="3"/>
    </row>
    <row r="172" spans="3:3" x14ac:dyDescent="0.25">
      <c r="C172" s="3"/>
    </row>
    <row r="173" spans="3:3" x14ac:dyDescent="0.25">
      <c r="C173" s="3"/>
    </row>
    <row r="174" spans="3:3" x14ac:dyDescent="0.25">
      <c r="C174" s="3"/>
    </row>
    <row r="175" spans="3:3" x14ac:dyDescent="0.25">
      <c r="C175" s="3"/>
    </row>
    <row r="176" spans="3:3" x14ac:dyDescent="0.25">
      <c r="C176" s="3"/>
    </row>
    <row r="177" spans="3:3" x14ac:dyDescent="0.25">
      <c r="C177" s="3"/>
    </row>
    <row r="178" spans="3:3" x14ac:dyDescent="0.25">
      <c r="C178" s="3"/>
    </row>
    <row r="179" spans="3:3" x14ac:dyDescent="0.25">
      <c r="C179" s="3"/>
    </row>
    <row r="180" spans="3:3" x14ac:dyDescent="0.25">
      <c r="C180" s="3"/>
    </row>
    <row r="181" spans="3:3" x14ac:dyDescent="0.25">
      <c r="C181" s="3"/>
    </row>
    <row r="182" spans="3:3" x14ac:dyDescent="0.25">
      <c r="C182" s="3"/>
    </row>
    <row r="183" spans="3:3" x14ac:dyDescent="0.25">
      <c r="C183" s="3"/>
    </row>
    <row r="184" spans="3:3" x14ac:dyDescent="0.25">
      <c r="C184" s="3"/>
    </row>
  </sheetData>
  <autoFilter ref="A5:I144"/>
  <mergeCells count="15">
    <mergeCell ref="B139:G144"/>
    <mergeCell ref="B14:B19"/>
    <mergeCell ref="B109:B114"/>
    <mergeCell ref="C4:C5"/>
    <mergeCell ref="D4:D5"/>
    <mergeCell ref="E4:E5"/>
    <mergeCell ref="A1:I1"/>
    <mergeCell ref="G2:I2"/>
    <mergeCell ref="A3:I3"/>
    <mergeCell ref="A4:A5"/>
    <mergeCell ref="B4:B5"/>
    <mergeCell ref="F4:F5"/>
    <mergeCell ref="G4:G5"/>
    <mergeCell ref="H4:H5"/>
    <mergeCell ref="I4:I5"/>
  </mergeCells>
  <phoneticPr fontId="27" type="noConversion"/>
  <pageMargins left="0.75138888888888899" right="0.75138888888888899" top="1" bottom="1" header="0.5" footer="0.5"/>
  <pageSetup paperSize="9"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建筑工程量清单报价表 </vt:lpstr>
      <vt:lpstr>'建筑工程量清单报价表 '!Print_Area</vt:lpstr>
      <vt:lpstr>'建筑工程量清单报价表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高昌</cp:lastModifiedBy>
  <dcterms:created xsi:type="dcterms:W3CDTF">2020-03-26T01:51:00Z</dcterms:created>
  <dcterms:modified xsi:type="dcterms:W3CDTF">2026-07-01T13:38:31Z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KSOReadingLayout">
    <vt:bool>false</vt:bool>
  </property>
  <property fmtid="{D5CDD505-2E9C-101B-9397-08002B2CF9AE}" pid="4" name="ICV">
    <vt:lpwstr>728BF66482C24A718A733CF1F3C2153B_13</vt:lpwstr>
  </property>
  <property fmtid="{D5CDD505-2E9C-101B-9397-08002B2CF9AE}" pid="5" name="CalculationRule">
    <vt:i4>0</vt:i4>
  </property>
</Properties>
</file>